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0490" windowHeight="7710" tabRatio="840"/>
  </bookViews>
  <sheets>
    <sheet name="全道3" sheetId="16" r:id="rId1"/>
    <sheet name="空知3" sheetId="1" r:id="rId2"/>
    <sheet name="石狩3" sheetId="2" r:id="rId3"/>
    <sheet name="後志3" sheetId="3" r:id="rId4"/>
    <sheet name="胆振3" sheetId="4" r:id="rId5"/>
    <sheet name="日高3" sheetId="5" r:id="rId6"/>
    <sheet name="渡島・檜山3" sheetId="7" r:id="rId7"/>
    <sheet name="上川3" sheetId="8" r:id="rId8"/>
    <sheet name="留萌3" sheetId="9" r:id="rId9"/>
    <sheet name="宗谷3" sheetId="10" r:id="rId10"/>
    <sheet name="オホーツク3" sheetId="11" r:id="rId11"/>
    <sheet name="十勝3" sheetId="12" r:id="rId12"/>
    <sheet name="釧路3" sheetId="13" r:id="rId13"/>
    <sheet name="根室3" sheetId="14" r:id="rId14"/>
  </sheets>
  <definedNames>
    <definedName name="_xlnm._FilterDatabase" localSheetId="10" hidden="1">オホーツク3!$D$6:$D$136</definedName>
    <definedName name="_xlnm._FilterDatabase" localSheetId="1" hidden="1">空知3!$D$6:$D$136</definedName>
    <definedName name="_xlnm._FilterDatabase" localSheetId="12" hidden="1">釧路3!$A$2:$D$140</definedName>
    <definedName name="_xlnm._FilterDatabase" localSheetId="3" hidden="1">後志3!$A$2:$C$140</definedName>
    <definedName name="_xlnm._FilterDatabase" localSheetId="13" hidden="1">根室3!$D$6:$D$136</definedName>
    <definedName name="_xlnm._FilterDatabase" localSheetId="9" hidden="1">宗谷3!$D$6:$D$136</definedName>
    <definedName name="_xlnm._FilterDatabase" localSheetId="11" hidden="1">十勝3!$A$2:$C$140</definedName>
    <definedName name="_xlnm._FilterDatabase" localSheetId="7" hidden="1">上川3!$A$2:$C$140</definedName>
    <definedName name="_xlnm._FilterDatabase" localSheetId="2" hidden="1">石狩3!$A$2:$C$140</definedName>
    <definedName name="_xlnm._FilterDatabase" localSheetId="0" hidden="1">全道3!$D$5:$D$149</definedName>
    <definedName name="_xlnm._FilterDatabase" localSheetId="4" hidden="1">胆振3!$A$5:$WVV$136</definedName>
    <definedName name="_xlnm._FilterDatabase" localSheetId="6" hidden="1">渡島・檜山3!$A$2:$D$140</definedName>
    <definedName name="_xlnm._FilterDatabase" localSheetId="5" hidden="1">日高3!$D$6:$D$136</definedName>
    <definedName name="_xlnm._FilterDatabase" localSheetId="8" hidden="1">留萌3!$D$6:$D$136</definedName>
    <definedName name="_xlnm.Print_Area" localSheetId="10">オホーツク3!$A$2:$N$136</definedName>
    <definedName name="_xlnm.Print_Area" localSheetId="1">空知3!$A$2:$N$136</definedName>
    <definedName name="_xlnm.Print_Area" localSheetId="12">釧路3!$A$2:$N$136</definedName>
    <definedName name="_xlnm.Print_Area" localSheetId="3">後志3!$A$2:$N$136</definedName>
    <definedName name="_xlnm.Print_Area" localSheetId="13">根室3!$A$2:$N$136</definedName>
    <definedName name="_xlnm.Print_Area" localSheetId="9">宗谷3!$A$2:$N$136</definedName>
    <definedName name="_xlnm.Print_Area" localSheetId="11">十勝3!$A$2:$N$136</definedName>
    <definedName name="_xlnm.Print_Area" localSheetId="7">上川3!$A$2:$N$136</definedName>
    <definedName name="_xlnm.Print_Area" localSheetId="2">石狩3!$A$2:$N$136</definedName>
    <definedName name="_xlnm.Print_Area" localSheetId="0">全道3!$A$1:$N$149</definedName>
    <definedName name="_xlnm.Print_Area" localSheetId="4">胆振3!$A$2:$N$136</definedName>
    <definedName name="_xlnm.Print_Area" localSheetId="6">渡島・檜山3!$A$2:$N$136</definedName>
    <definedName name="_xlnm.Print_Area" localSheetId="5">日高3!$A$2:$N$136</definedName>
    <definedName name="_xlnm.Print_Area" localSheetId="8">留萌3!$A$2:$N$136</definedName>
    <definedName name="_xlnm.Print_Titles" localSheetId="10">オホーツク3!$3:$6</definedName>
    <definedName name="_xlnm.Print_Titles" localSheetId="1">空知3!$3:$6</definedName>
    <definedName name="_xlnm.Print_Titles" localSheetId="12">釧路3!$3:$6</definedName>
    <definedName name="_xlnm.Print_Titles" localSheetId="3">後志3!$3:$6</definedName>
    <definedName name="_xlnm.Print_Titles" localSheetId="13">根室3!$3:$6</definedName>
    <definedName name="_xlnm.Print_Titles" localSheetId="9">宗谷3!$3:$6</definedName>
    <definedName name="_xlnm.Print_Titles" localSheetId="11">十勝3!$3:$6</definedName>
    <definedName name="_xlnm.Print_Titles" localSheetId="7">上川3!$3:$6</definedName>
    <definedName name="_xlnm.Print_Titles" localSheetId="2">石狩3!$3:$6</definedName>
    <definedName name="_xlnm.Print_Titles" localSheetId="0">全道3!$3:$5</definedName>
    <definedName name="_xlnm.Print_Titles" localSheetId="4">胆振3!$3:$6</definedName>
    <definedName name="_xlnm.Print_Titles" localSheetId="6">渡島・檜山3!$3:$6</definedName>
    <definedName name="_xlnm.Print_Titles" localSheetId="5">日高3!$3:$6</definedName>
    <definedName name="_xlnm.Print_Titles" localSheetId="8">留萌3!$3:$6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8" i="16" l="1"/>
  <c r="E148" i="16"/>
  <c r="F148" i="16"/>
  <c r="G148" i="16"/>
  <c r="H148" i="16"/>
  <c r="I148" i="16"/>
  <c r="J148" i="16"/>
  <c r="K148" i="16"/>
  <c r="L148" i="16"/>
  <c r="M148" i="16"/>
  <c r="D120" i="16" l="1"/>
  <c r="M144" i="16"/>
  <c r="M142" i="16"/>
  <c r="D17" i="12"/>
  <c r="M17" i="4" l="1"/>
  <c r="L17" i="4"/>
  <c r="K17" i="4"/>
  <c r="J17" i="4"/>
  <c r="I17" i="4"/>
  <c r="H17" i="4"/>
  <c r="G17" i="4"/>
  <c r="F17" i="4"/>
  <c r="E17" i="4"/>
  <c r="D17" i="4"/>
  <c r="N17" i="4" l="1"/>
  <c r="E82" i="16" l="1"/>
  <c r="F82" i="16"/>
  <c r="G82" i="16"/>
  <c r="H82" i="16"/>
  <c r="I82" i="16"/>
  <c r="J82" i="16"/>
  <c r="K82" i="16"/>
  <c r="L82" i="16"/>
  <c r="D82" i="16"/>
  <c r="E92" i="16" l="1"/>
  <c r="F92" i="16"/>
  <c r="G92" i="16"/>
  <c r="H92" i="16"/>
  <c r="I92" i="16"/>
  <c r="J92" i="16"/>
  <c r="K92" i="16"/>
  <c r="L92" i="16"/>
  <c r="D92" i="16"/>
  <c r="F106" i="16"/>
  <c r="G106" i="16"/>
  <c r="H106" i="16"/>
  <c r="I106" i="16"/>
  <c r="J106" i="16"/>
  <c r="K106" i="16"/>
  <c r="L106" i="16"/>
  <c r="M106" i="16"/>
  <c r="E106" i="16"/>
  <c r="D106" i="16"/>
  <c r="E110" i="16" l="1"/>
  <c r="F110" i="16"/>
  <c r="G110" i="16"/>
  <c r="H110" i="16"/>
  <c r="I110" i="16"/>
  <c r="J110" i="16"/>
  <c r="K110" i="16"/>
  <c r="L110" i="16"/>
  <c r="M110" i="16"/>
  <c r="D110" i="16"/>
  <c r="E120" i="16" l="1"/>
  <c r="F120" i="16"/>
  <c r="G120" i="16"/>
  <c r="H120" i="16"/>
  <c r="I120" i="16"/>
  <c r="J120" i="16"/>
  <c r="K120" i="16"/>
  <c r="L120" i="16"/>
  <c r="L108" i="16" l="1"/>
  <c r="K108" i="16"/>
  <c r="J108" i="16"/>
  <c r="I108" i="16"/>
  <c r="H108" i="16"/>
  <c r="G108" i="16"/>
  <c r="F108" i="16"/>
  <c r="E108" i="16"/>
  <c r="D108" i="16"/>
  <c r="L104" i="16"/>
  <c r="K104" i="16"/>
  <c r="J104" i="16"/>
  <c r="I104" i="16"/>
  <c r="H104" i="16"/>
  <c r="G104" i="16"/>
  <c r="F104" i="16"/>
  <c r="E104" i="16"/>
  <c r="D104" i="16"/>
  <c r="L102" i="16"/>
  <c r="K102" i="16"/>
  <c r="J102" i="16"/>
  <c r="I102" i="16"/>
  <c r="H102" i="16"/>
  <c r="G102" i="16"/>
  <c r="F102" i="16"/>
  <c r="E102" i="16"/>
  <c r="D102" i="16"/>
  <c r="L100" i="16"/>
  <c r="K100" i="16"/>
  <c r="J100" i="16"/>
  <c r="I100" i="16"/>
  <c r="H100" i="16"/>
  <c r="G100" i="16"/>
  <c r="F100" i="16"/>
  <c r="E100" i="16"/>
  <c r="D100" i="16"/>
  <c r="L98" i="16"/>
  <c r="K98" i="16"/>
  <c r="J98" i="16"/>
  <c r="I98" i="16"/>
  <c r="H98" i="16"/>
  <c r="G98" i="16"/>
  <c r="F98" i="16"/>
  <c r="E98" i="16"/>
  <c r="D98" i="16"/>
  <c r="L96" i="16"/>
  <c r="K96" i="16"/>
  <c r="J96" i="16"/>
  <c r="I96" i="16"/>
  <c r="H96" i="16"/>
  <c r="G96" i="16"/>
  <c r="F96" i="16"/>
  <c r="E96" i="16"/>
  <c r="D96" i="16"/>
  <c r="L94" i="16"/>
  <c r="K94" i="16"/>
  <c r="J94" i="16"/>
  <c r="I94" i="16"/>
  <c r="H94" i="16"/>
  <c r="G94" i="16"/>
  <c r="F94" i="16"/>
  <c r="E94" i="16"/>
  <c r="D94" i="16"/>
  <c r="D6" i="16" l="1"/>
  <c r="D81" i="1" l="1"/>
  <c r="D81" i="2"/>
  <c r="D133" i="2" s="1"/>
  <c r="M9" i="1" l="1"/>
  <c r="M25" i="4" l="1"/>
  <c r="L81" i="7"/>
  <c r="K81" i="7"/>
  <c r="J81" i="7"/>
  <c r="I81" i="7"/>
  <c r="H81" i="7"/>
  <c r="G81" i="7"/>
  <c r="F81" i="7"/>
  <c r="E81" i="7"/>
  <c r="D81" i="7"/>
  <c r="J82" i="8"/>
  <c r="H82" i="8"/>
  <c r="E82" i="8"/>
  <c r="M81" i="8"/>
  <c r="F82" i="8" s="1"/>
  <c r="L81" i="8"/>
  <c r="L82" i="8" s="1"/>
  <c r="K81" i="8"/>
  <c r="J81" i="8"/>
  <c r="I81" i="8"/>
  <c r="I82" i="8" s="1"/>
  <c r="H81" i="8"/>
  <c r="G81" i="8"/>
  <c r="G82" i="8" s="1"/>
  <c r="F81" i="8"/>
  <c r="E81" i="8"/>
  <c r="D81" i="8"/>
  <c r="N81" i="8" s="1"/>
  <c r="F82" i="9"/>
  <c r="M81" i="9"/>
  <c r="E82" i="9" s="1"/>
  <c r="L81" i="9"/>
  <c r="K81" i="9"/>
  <c r="J81" i="9"/>
  <c r="I81" i="9"/>
  <c r="H81" i="9"/>
  <c r="G81" i="9"/>
  <c r="F81" i="9"/>
  <c r="E81" i="9"/>
  <c r="D81" i="9"/>
  <c r="L82" i="10"/>
  <c r="J82" i="10"/>
  <c r="H82" i="10"/>
  <c r="G82" i="10"/>
  <c r="E82" i="10"/>
  <c r="M81" i="10"/>
  <c r="I82" i="10" s="1"/>
  <c r="L81" i="10"/>
  <c r="K81" i="10"/>
  <c r="J81" i="10"/>
  <c r="I81" i="10"/>
  <c r="H81" i="10"/>
  <c r="G81" i="10"/>
  <c r="F81" i="10"/>
  <c r="E81" i="10"/>
  <c r="D81" i="10"/>
  <c r="N81" i="10" s="1"/>
  <c r="F82" i="11"/>
  <c r="M81" i="11"/>
  <c r="E82" i="11" s="1"/>
  <c r="L81" i="11"/>
  <c r="K81" i="11"/>
  <c r="J81" i="11"/>
  <c r="I81" i="11"/>
  <c r="H81" i="11"/>
  <c r="G81" i="11"/>
  <c r="F81" i="11"/>
  <c r="E81" i="11"/>
  <c r="D81" i="11"/>
  <c r="L82" i="12"/>
  <c r="J82" i="12"/>
  <c r="H82" i="12"/>
  <c r="G82" i="12"/>
  <c r="E82" i="12"/>
  <c r="M81" i="12"/>
  <c r="I82" i="12" s="1"/>
  <c r="L81" i="12"/>
  <c r="K81" i="12"/>
  <c r="J81" i="12"/>
  <c r="I81" i="12"/>
  <c r="H81" i="12"/>
  <c r="G81" i="12"/>
  <c r="F81" i="12"/>
  <c r="E81" i="12"/>
  <c r="D81" i="12"/>
  <c r="N81" i="12" s="1"/>
  <c r="F82" i="13"/>
  <c r="M81" i="13"/>
  <c r="E82" i="13" s="1"/>
  <c r="L81" i="13"/>
  <c r="K81" i="13"/>
  <c r="J81" i="13"/>
  <c r="I81" i="13"/>
  <c r="H81" i="13"/>
  <c r="G81" i="13"/>
  <c r="F81" i="13"/>
  <c r="E81" i="13"/>
  <c r="D81" i="13"/>
  <c r="J82" i="14"/>
  <c r="G82" i="14"/>
  <c r="M81" i="14"/>
  <c r="I82" i="14" s="1"/>
  <c r="L81" i="14"/>
  <c r="K81" i="14"/>
  <c r="J81" i="14"/>
  <c r="I81" i="14"/>
  <c r="H81" i="14"/>
  <c r="G81" i="14"/>
  <c r="F81" i="14"/>
  <c r="E81" i="14"/>
  <c r="D81" i="14"/>
  <c r="F82" i="5"/>
  <c r="M81" i="5"/>
  <c r="E82" i="5" s="1"/>
  <c r="L81" i="5"/>
  <c r="K81" i="5"/>
  <c r="J81" i="5"/>
  <c r="I81" i="5"/>
  <c r="H81" i="5"/>
  <c r="G81" i="5"/>
  <c r="F81" i="5"/>
  <c r="E81" i="5"/>
  <c r="D81" i="5"/>
  <c r="E81" i="4"/>
  <c r="F81" i="4"/>
  <c r="G81" i="4"/>
  <c r="H81" i="4"/>
  <c r="I81" i="4"/>
  <c r="J81" i="4"/>
  <c r="K81" i="4"/>
  <c r="L81" i="4"/>
  <c r="D81" i="4"/>
  <c r="E81" i="1"/>
  <c r="F81" i="1"/>
  <c r="G81" i="1"/>
  <c r="H81" i="1"/>
  <c r="I81" i="1"/>
  <c r="J81" i="1"/>
  <c r="K81" i="1"/>
  <c r="L81" i="1"/>
  <c r="D17" i="1"/>
  <c r="E81" i="2"/>
  <c r="E133" i="2" s="1"/>
  <c r="F81" i="2"/>
  <c r="F133" i="2" s="1"/>
  <c r="G81" i="2"/>
  <c r="G133" i="2" s="1"/>
  <c r="H81" i="2"/>
  <c r="H133" i="2" s="1"/>
  <c r="I81" i="2"/>
  <c r="I133" i="2" s="1"/>
  <c r="J81" i="2"/>
  <c r="J133" i="2" s="1"/>
  <c r="K81" i="2"/>
  <c r="K133" i="2" s="1"/>
  <c r="L81" i="2"/>
  <c r="L133" i="2" s="1"/>
  <c r="E81" i="3"/>
  <c r="F81" i="3"/>
  <c r="G81" i="3"/>
  <c r="H81" i="3"/>
  <c r="I81" i="3"/>
  <c r="J81" i="3"/>
  <c r="K81" i="3"/>
  <c r="L81" i="3"/>
  <c r="D81" i="3"/>
  <c r="D109" i="2"/>
  <c r="D109" i="3"/>
  <c r="D109" i="4"/>
  <c r="D109" i="5"/>
  <c r="D109" i="7"/>
  <c r="D109" i="8"/>
  <c r="D109" i="9"/>
  <c r="D109" i="10"/>
  <c r="D109" i="11"/>
  <c r="D109" i="12"/>
  <c r="D109" i="13"/>
  <c r="D109" i="1"/>
  <c r="M27" i="1"/>
  <c r="M25" i="1"/>
  <c r="M23" i="1"/>
  <c r="M21" i="1"/>
  <c r="M19" i="1"/>
  <c r="N19" i="1" s="1"/>
  <c r="M133" i="2" l="1"/>
  <c r="N133" i="2" s="1"/>
  <c r="M82" i="9"/>
  <c r="G82" i="5"/>
  <c r="M82" i="5" s="1"/>
  <c r="K82" i="14"/>
  <c r="G82" i="13"/>
  <c r="K82" i="12"/>
  <c r="G82" i="11"/>
  <c r="M82" i="11" s="1"/>
  <c r="K82" i="10"/>
  <c r="G82" i="9"/>
  <c r="K82" i="8"/>
  <c r="M82" i="8" s="1"/>
  <c r="H82" i="5"/>
  <c r="N81" i="14"/>
  <c r="L82" i="14"/>
  <c r="H82" i="13"/>
  <c r="M82" i="13" s="1"/>
  <c r="H82" i="11"/>
  <c r="H82" i="9"/>
  <c r="I82" i="5"/>
  <c r="E82" i="14"/>
  <c r="I82" i="13"/>
  <c r="I82" i="11"/>
  <c r="I82" i="9"/>
  <c r="J82" i="5"/>
  <c r="F82" i="14"/>
  <c r="J82" i="13"/>
  <c r="F82" i="12"/>
  <c r="M82" i="12" s="1"/>
  <c r="J82" i="11"/>
  <c r="F82" i="10"/>
  <c r="M82" i="10" s="1"/>
  <c r="J82" i="9"/>
  <c r="K82" i="5"/>
  <c r="K82" i="13"/>
  <c r="K82" i="11"/>
  <c r="K82" i="9"/>
  <c r="N81" i="5"/>
  <c r="L82" i="5"/>
  <c r="H82" i="14"/>
  <c r="N81" i="13"/>
  <c r="L82" i="13"/>
  <c r="N81" i="11"/>
  <c r="L82" i="11"/>
  <c r="N81" i="9"/>
  <c r="L82" i="9"/>
  <c r="M82" i="14" l="1"/>
  <c r="D17" i="11" l="1"/>
  <c r="E17" i="11"/>
  <c r="F17" i="11"/>
  <c r="G17" i="11"/>
  <c r="H17" i="11"/>
  <c r="I17" i="11"/>
  <c r="J17" i="11"/>
  <c r="K17" i="11"/>
  <c r="L17" i="11"/>
  <c r="E109" i="2" l="1"/>
  <c r="F109" i="2"/>
  <c r="G109" i="2"/>
  <c r="H109" i="2"/>
  <c r="I109" i="2"/>
  <c r="J109" i="2"/>
  <c r="K109" i="2"/>
  <c r="L109" i="2"/>
  <c r="M39" i="1" l="1"/>
  <c r="N39" i="1" s="1"/>
  <c r="L142" i="16"/>
  <c r="K142" i="16"/>
  <c r="J142" i="16"/>
  <c r="I142" i="16"/>
  <c r="H142" i="16"/>
  <c r="G142" i="16"/>
  <c r="F142" i="16"/>
  <c r="E142" i="16"/>
  <c r="D142" i="16"/>
  <c r="D126" i="16" l="1"/>
  <c r="E126" i="16"/>
  <c r="F126" i="16"/>
  <c r="G126" i="16"/>
  <c r="H126" i="16"/>
  <c r="I126" i="16"/>
  <c r="J126" i="16"/>
  <c r="K126" i="16"/>
  <c r="L126" i="16"/>
  <c r="D128" i="16"/>
  <c r="E128" i="16"/>
  <c r="F128" i="16"/>
  <c r="G128" i="16"/>
  <c r="H128" i="16"/>
  <c r="I128" i="16"/>
  <c r="J128" i="16"/>
  <c r="K128" i="16"/>
  <c r="L128" i="16"/>
  <c r="D130" i="16"/>
  <c r="E130" i="16"/>
  <c r="F130" i="16"/>
  <c r="G130" i="16"/>
  <c r="H130" i="16"/>
  <c r="I130" i="16"/>
  <c r="J130" i="16"/>
  <c r="K130" i="16"/>
  <c r="K131" i="16" s="1"/>
  <c r="L130" i="16"/>
  <c r="D132" i="16"/>
  <c r="E132" i="16"/>
  <c r="F132" i="16"/>
  <c r="G132" i="16"/>
  <c r="H132" i="16"/>
  <c r="I132" i="16"/>
  <c r="J132" i="16"/>
  <c r="K132" i="16"/>
  <c r="L132" i="16"/>
  <c r="D134" i="16"/>
  <c r="E134" i="16"/>
  <c r="F134" i="16"/>
  <c r="G134" i="16"/>
  <c r="H134" i="16"/>
  <c r="I134" i="16"/>
  <c r="J134" i="16"/>
  <c r="K134" i="16"/>
  <c r="K135" i="16" s="1"/>
  <c r="L134" i="16"/>
  <c r="D136" i="16"/>
  <c r="E136" i="16"/>
  <c r="F136" i="16"/>
  <c r="G136" i="16"/>
  <c r="H136" i="16"/>
  <c r="I136" i="16"/>
  <c r="J136" i="16"/>
  <c r="K136" i="16"/>
  <c r="L136" i="16"/>
  <c r="D138" i="16"/>
  <c r="E138" i="16"/>
  <c r="F138" i="16"/>
  <c r="G138" i="16"/>
  <c r="H138" i="16"/>
  <c r="I138" i="16"/>
  <c r="J138" i="16"/>
  <c r="K138" i="16"/>
  <c r="L138" i="16"/>
  <c r="E124" i="16"/>
  <c r="F124" i="16"/>
  <c r="G124" i="16"/>
  <c r="H124" i="16"/>
  <c r="I124" i="16"/>
  <c r="J124" i="16"/>
  <c r="K124" i="16"/>
  <c r="L124" i="16"/>
  <c r="D124" i="16"/>
  <c r="E93" i="16"/>
  <c r="F93" i="16"/>
  <c r="H93" i="16"/>
  <c r="J93" i="16"/>
  <c r="K93" i="16"/>
  <c r="E95" i="16"/>
  <c r="F95" i="16"/>
  <c r="G95" i="16"/>
  <c r="H95" i="16"/>
  <c r="I95" i="16"/>
  <c r="J95" i="16"/>
  <c r="K95" i="16"/>
  <c r="L95" i="16"/>
  <c r="E97" i="16"/>
  <c r="F97" i="16"/>
  <c r="J97" i="16"/>
  <c r="K97" i="16"/>
  <c r="E99" i="16"/>
  <c r="F99" i="16"/>
  <c r="J99" i="16"/>
  <c r="E101" i="16"/>
  <c r="F101" i="16"/>
  <c r="J101" i="16"/>
  <c r="K101" i="16"/>
  <c r="F103" i="16"/>
  <c r="J103" i="16"/>
  <c r="E103" i="16"/>
  <c r="E105" i="16"/>
  <c r="F105" i="16"/>
  <c r="J105" i="16"/>
  <c r="K105" i="16"/>
  <c r="E107" i="16"/>
  <c r="F107" i="16"/>
  <c r="G107" i="16"/>
  <c r="H107" i="16"/>
  <c r="I107" i="16"/>
  <c r="J107" i="16"/>
  <c r="K107" i="16"/>
  <c r="L107" i="16"/>
  <c r="E109" i="16"/>
  <c r="F109" i="16"/>
  <c r="H109" i="16"/>
  <c r="J109" i="16"/>
  <c r="K109" i="16"/>
  <c r="L109" i="16"/>
  <c r="E111" i="16"/>
  <c r="F111" i="16"/>
  <c r="I111" i="16"/>
  <c r="K111" i="16"/>
  <c r="L111" i="16"/>
  <c r="D30" i="16"/>
  <c r="E30" i="16"/>
  <c r="F30" i="16"/>
  <c r="G30" i="16"/>
  <c r="H30" i="16"/>
  <c r="I30" i="16"/>
  <c r="J30" i="16"/>
  <c r="K30" i="16"/>
  <c r="L30" i="16"/>
  <c r="D32" i="16"/>
  <c r="E32" i="16"/>
  <c r="F32" i="16"/>
  <c r="G32" i="16"/>
  <c r="H32" i="16"/>
  <c r="I32" i="16"/>
  <c r="J32" i="16"/>
  <c r="K32" i="16"/>
  <c r="L32" i="16"/>
  <c r="D34" i="16"/>
  <c r="E34" i="16"/>
  <c r="F34" i="16"/>
  <c r="G34" i="16"/>
  <c r="H34" i="16"/>
  <c r="I34" i="16"/>
  <c r="J34" i="16"/>
  <c r="K34" i="16"/>
  <c r="L34" i="16"/>
  <c r="D36" i="16"/>
  <c r="E36" i="16"/>
  <c r="F36" i="16"/>
  <c r="G36" i="16"/>
  <c r="H36" i="16"/>
  <c r="I36" i="16"/>
  <c r="J36" i="16"/>
  <c r="K36" i="16"/>
  <c r="L36" i="16"/>
  <c r="D38" i="16"/>
  <c r="E38" i="16"/>
  <c r="F38" i="16"/>
  <c r="G38" i="16"/>
  <c r="H38" i="16"/>
  <c r="I38" i="16"/>
  <c r="J38" i="16"/>
  <c r="K38" i="16"/>
  <c r="L38" i="16"/>
  <c r="D40" i="16"/>
  <c r="E40" i="16"/>
  <c r="F40" i="16"/>
  <c r="G40" i="16"/>
  <c r="H40" i="16"/>
  <c r="I40" i="16"/>
  <c r="J40" i="16"/>
  <c r="K40" i="16"/>
  <c r="L40" i="16"/>
  <c r="D42" i="16"/>
  <c r="E42" i="16"/>
  <c r="F42" i="16"/>
  <c r="G42" i="16"/>
  <c r="H42" i="16"/>
  <c r="I42" i="16"/>
  <c r="J42" i="16"/>
  <c r="K42" i="16"/>
  <c r="L42" i="16"/>
  <c r="D44" i="16"/>
  <c r="E44" i="16"/>
  <c r="F44" i="16"/>
  <c r="G44" i="16"/>
  <c r="H44" i="16"/>
  <c r="I44" i="16"/>
  <c r="J44" i="16"/>
  <c r="K44" i="16"/>
  <c r="L44" i="16"/>
  <c r="D46" i="16"/>
  <c r="E46" i="16"/>
  <c r="F46" i="16"/>
  <c r="G46" i="16"/>
  <c r="H46" i="16"/>
  <c r="I46" i="16"/>
  <c r="J46" i="16"/>
  <c r="K46" i="16"/>
  <c r="L46" i="16"/>
  <c r="D48" i="16"/>
  <c r="E48" i="16"/>
  <c r="F48" i="16"/>
  <c r="G48" i="16"/>
  <c r="H48" i="16"/>
  <c r="I48" i="16"/>
  <c r="J48" i="16"/>
  <c r="J49" i="16" s="1"/>
  <c r="K48" i="16"/>
  <c r="L48" i="16"/>
  <c r="L49" i="16" s="1"/>
  <c r="D50" i="16"/>
  <c r="E50" i="16"/>
  <c r="F50" i="16"/>
  <c r="G50" i="16"/>
  <c r="H50" i="16"/>
  <c r="I50" i="16"/>
  <c r="J50" i="16"/>
  <c r="K50" i="16"/>
  <c r="L50" i="16"/>
  <c r="D52" i="16"/>
  <c r="E52" i="16"/>
  <c r="F52" i="16"/>
  <c r="G52" i="16"/>
  <c r="H52" i="16"/>
  <c r="I52" i="16"/>
  <c r="J52" i="16"/>
  <c r="K52" i="16"/>
  <c r="L52" i="16"/>
  <c r="D54" i="16"/>
  <c r="E54" i="16"/>
  <c r="F54" i="16"/>
  <c r="F55" i="16" s="1"/>
  <c r="G54" i="16"/>
  <c r="H54" i="16"/>
  <c r="I54" i="16"/>
  <c r="J54" i="16"/>
  <c r="J55" i="16" s="1"/>
  <c r="K54" i="16"/>
  <c r="K55" i="16" s="1"/>
  <c r="L54" i="16"/>
  <c r="L55" i="16" s="1"/>
  <c r="D56" i="16"/>
  <c r="E56" i="16"/>
  <c r="F56" i="16"/>
  <c r="F57" i="16" s="1"/>
  <c r="G56" i="16"/>
  <c r="H56" i="16"/>
  <c r="I56" i="16"/>
  <c r="J56" i="16"/>
  <c r="K56" i="16"/>
  <c r="L56" i="16"/>
  <c r="D58" i="16"/>
  <c r="E58" i="16"/>
  <c r="F58" i="16"/>
  <c r="G58" i="16"/>
  <c r="H58" i="16"/>
  <c r="I58" i="16"/>
  <c r="J58" i="16"/>
  <c r="K58" i="16"/>
  <c r="L58" i="16"/>
  <c r="D60" i="16"/>
  <c r="E60" i="16"/>
  <c r="F60" i="16"/>
  <c r="F61" i="16" s="1"/>
  <c r="G60" i="16"/>
  <c r="H60" i="16"/>
  <c r="H61" i="16" s="1"/>
  <c r="I60" i="16"/>
  <c r="I61" i="16" s="1"/>
  <c r="J60" i="16"/>
  <c r="J61" i="16" s="1"/>
  <c r="K60" i="16"/>
  <c r="K61" i="16" s="1"/>
  <c r="L60" i="16"/>
  <c r="D62" i="16"/>
  <c r="E62" i="16"/>
  <c r="F62" i="16"/>
  <c r="G62" i="16"/>
  <c r="H62" i="16"/>
  <c r="I62" i="16"/>
  <c r="J62" i="16"/>
  <c r="J63" i="16" s="1"/>
  <c r="K62" i="16"/>
  <c r="L62" i="16"/>
  <c r="L63" i="16" s="1"/>
  <c r="D64" i="16"/>
  <c r="E64" i="16"/>
  <c r="F64" i="16"/>
  <c r="G64" i="16"/>
  <c r="H64" i="16"/>
  <c r="I64" i="16"/>
  <c r="J64" i="16"/>
  <c r="K64" i="16"/>
  <c r="L64" i="16"/>
  <c r="D66" i="16"/>
  <c r="E66" i="16"/>
  <c r="F66" i="16"/>
  <c r="G66" i="16"/>
  <c r="H66" i="16"/>
  <c r="I66" i="16"/>
  <c r="J66" i="16"/>
  <c r="J67" i="16" s="1"/>
  <c r="K66" i="16"/>
  <c r="K67" i="16" s="1"/>
  <c r="L66" i="16"/>
  <c r="L67" i="16" s="1"/>
  <c r="D68" i="16"/>
  <c r="E68" i="16"/>
  <c r="F68" i="16"/>
  <c r="G68" i="16"/>
  <c r="H68" i="16"/>
  <c r="I68" i="16"/>
  <c r="J68" i="16"/>
  <c r="K68" i="16"/>
  <c r="L68" i="16"/>
  <c r="D70" i="16"/>
  <c r="E70" i="16"/>
  <c r="F70" i="16"/>
  <c r="G70" i="16"/>
  <c r="H70" i="16"/>
  <c r="I70" i="16"/>
  <c r="J70" i="16"/>
  <c r="K70" i="16"/>
  <c r="L70" i="16"/>
  <c r="D72" i="16"/>
  <c r="E72" i="16"/>
  <c r="F72" i="16"/>
  <c r="F73" i="16" s="1"/>
  <c r="G72" i="16"/>
  <c r="H72" i="16"/>
  <c r="I72" i="16"/>
  <c r="J72" i="16"/>
  <c r="J73" i="16" s="1"/>
  <c r="K72" i="16"/>
  <c r="K73" i="16" s="1"/>
  <c r="L72" i="16"/>
  <c r="L73" i="16" s="1"/>
  <c r="D74" i="16"/>
  <c r="E74" i="16"/>
  <c r="E75" i="16" s="1"/>
  <c r="F74" i="16"/>
  <c r="F75" i="16" s="1"/>
  <c r="G74" i="16"/>
  <c r="H74" i="16"/>
  <c r="I74" i="16"/>
  <c r="J74" i="16"/>
  <c r="J75" i="16" s="1"/>
  <c r="K74" i="16"/>
  <c r="L74" i="16"/>
  <c r="D76" i="16"/>
  <c r="E76" i="16"/>
  <c r="F76" i="16"/>
  <c r="G76" i="16"/>
  <c r="H76" i="16"/>
  <c r="I76" i="16"/>
  <c r="J76" i="16"/>
  <c r="J77" i="16" s="1"/>
  <c r="K76" i="16"/>
  <c r="K77" i="16" s="1"/>
  <c r="L76" i="16"/>
  <c r="D78" i="16"/>
  <c r="E78" i="16"/>
  <c r="F78" i="16"/>
  <c r="G78" i="16"/>
  <c r="H78" i="16"/>
  <c r="I78" i="16"/>
  <c r="J78" i="16"/>
  <c r="K78" i="16"/>
  <c r="L78" i="16"/>
  <c r="D80" i="16"/>
  <c r="E80" i="16"/>
  <c r="F80" i="16"/>
  <c r="G80" i="16"/>
  <c r="H80" i="16"/>
  <c r="I80" i="16"/>
  <c r="J80" i="16"/>
  <c r="K80" i="16"/>
  <c r="L80" i="16"/>
  <c r="E83" i="16"/>
  <c r="F83" i="16"/>
  <c r="H83" i="16"/>
  <c r="J83" i="16"/>
  <c r="K83" i="16"/>
  <c r="L83" i="16"/>
  <c r="D84" i="16"/>
  <c r="E84" i="16"/>
  <c r="E85" i="16" s="1"/>
  <c r="F84" i="16"/>
  <c r="F85" i="16" s="1"/>
  <c r="G84" i="16"/>
  <c r="G85" i="16" s="1"/>
  <c r="H84" i="16"/>
  <c r="H85" i="16" s="1"/>
  <c r="I84" i="16"/>
  <c r="I85" i="16" s="1"/>
  <c r="J84" i="16"/>
  <c r="K84" i="16"/>
  <c r="K85" i="16" s="1"/>
  <c r="L84" i="16"/>
  <c r="L85" i="16" s="1"/>
  <c r="D86" i="16"/>
  <c r="E86" i="16"/>
  <c r="F86" i="16"/>
  <c r="F87" i="16" s="1"/>
  <c r="G86" i="16"/>
  <c r="H86" i="16"/>
  <c r="I86" i="16"/>
  <c r="J86" i="16"/>
  <c r="J87" i="16" s="1"/>
  <c r="K86" i="16"/>
  <c r="K87" i="16" s="1"/>
  <c r="L86" i="16"/>
  <c r="D88" i="16"/>
  <c r="E88" i="16"/>
  <c r="F88" i="16"/>
  <c r="G88" i="16"/>
  <c r="H88" i="16"/>
  <c r="I88" i="16"/>
  <c r="J88" i="16"/>
  <c r="K88" i="16"/>
  <c r="L88" i="16"/>
  <c r="E28" i="16"/>
  <c r="F28" i="16"/>
  <c r="G28" i="16"/>
  <c r="H28" i="16"/>
  <c r="I28" i="16"/>
  <c r="J28" i="16"/>
  <c r="K28" i="16"/>
  <c r="L28" i="16"/>
  <c r="D28" i="16"/>
  <c r="E22" i="16"/>
  <c r="F22" i="16"/>
  <c r="G22" i="16"/>
  <c r="H22" i="16"/>
  <c r="I22" i="16"/>
  <c r="J22" i="16"/>
  <c r="K22" i="16"/>
  <c r="L22" i="16"/>
  <c r="D22" i="16"/>
  <c r="E20" i="16"/>
  <c r="F20" i="16"/>
  <c r="G20" i="16"/>
  <c r="H20" i="16"/>
  <c r="I20" i="16"/>
  <c r="J20" i="16"/>
  <c r="K20" i="16"/>
  <c r="L20" i="16"/>
  <c r="D20" i="16"/>
  <c r="D18" i="16"/>
  <c r="E18" i="16"/>
  <c r="F18" i="16"/>
  <c r="G18" i="16"/>
  <c r="H18" i="16"/>
  <c r="I18" i="16"/>
  <c r="D16" i="16"/>
  <c r="E16" i="16"/>
  <c r="F16" i="16"/>
  <c r="G16" i="16"/>
  <c r="H16" i="16"/>
  <c r="I16" i="16"/>
  <c r="K18" i="16"/>
  <c r="L18" i="16"/>
  <c r="J18" i="16"/>
  <c r="K16" i="16"/>
  <c r="L16" i="16"/>
  <c r="J16" i="16"/>
  <c r="M35" i="1"/>
  <c r="N35" i="1" s="1"/>
  <c r="M31" i="1"/>
  <c r="N31" i="1" s="1"/>
  <c r="N21" i="1"/>
  <c r="M12" i="16"/>
  <c r="K145" i="16" l="1"/>
  <c r="L119" i="16"/>
  <c r="K119" i="16"/>
  <c r="J119" i="16"/>
  <c r="I119" i="16"/>
  <c r="H119" i="16"/>
  <c r="G119" i="16"/>
  <c r="F119" i="16"/>
  <c r="E119" i="16"/>
  <c r="M118" i="16"/>
  <c r="N118" i="16" s="1"/>
  <c r="L117" i="16"/>
  <c r="K117" i="16"/>
  <c r="J117" i="16"/>
  <c r="I117" i="16"/>
  <c r="H117" i="16"/>
  <c r="G117" i="16"/>
  <c r="F117" i="16"/>
  <c r="E117" i="16"/>
  <c r="M116" i="16"/>
  <c r="M117" i="16" s="1"/>
  <c r="M114" i="16"/>
  <c r="M112" i="16"/>
  <c r="M113" i="16" s="1"/>
  <c r="M24" i="16"/>
  <c r="L25" i="16" s="1"/>
  <c r="L14" i="16"/>
  <c r="F14" i="16"/>
  <c r="K14" i="16"/>
  <c r="H14" i="16"/>
  <c r="I14" i="16"/>
  <c r="I13" i="16"/>
  <c r="M10" i="16"/>
  <c r="M8" i="16"/>
  <c r="M9" i="16" s="1"/>
  <c r="L6" i="16"/>
  <c r="K6" i="16"/>
  <c r="J6" i="16"/>
  <c r="I6" i="16"/>
  <c r="H6" i="16"/>
  <c r="G6" i="16"/>
  <c r="F6" i="16"/>
  <c r="E6" i="16"/>
  <c r="M135" i="14"/>
  <c r="I136" i="14" s="1"/>
  <c r="M132" i="14"/>
  <c r="N132" i="14" s="1"/>
  <c r="M131" i="14"/>
  <c r="N131" i="14" s="1"/>
  <c r="M129" i="14"/>
  <c r="L130" i="14" s="1"/>
  <c r="M125" i="14"/>
  <c r="J126" i="14" s="1"/>
  <c r="M123" i="14"/>
  <c r="I124" i="14" s="1"/>
  <c r="M121" i="14"/>
  <c r="I122" i="14" s="1"/>
  <c r="M119" i="14"/>
  <c r="I120" i="14" s="1"/>
  <c r="M117" i="14"/>
  <c r="L118" i="14" s="1"/>
  <c r="M115" i="14"/>
  <c r="K116" i="14" s="1"/>
  <c r="M113" i="14"/>
  <c r="J114" i="14" s="1"/>
  <c r="M111" i="14"/>
  <c r="I112" i="14" s="1"/>
  <c r="M107" i="14"/>
  <c r="J108" i="14" s="1"/>
  <c r="M101" i="14"/>
  <c r="I102" i="14" s="1"/>
  <c r="M99" i="14"/>
  <c r="M97" i="14"/>
  <c r="I98" i="14" s="1"/>
  <c r="M95" i="14"/>
  <c r="L96" i="14" s="1"/>
  <c r="M93" i="14"/>
  <c r="K94" i="14" s="1"/>
  <c r="M91" i="14"/>
  <c r="J92" i="14" s="1"/>
  <c r="M89" i="14"/>
  <c r="I90" i="14" s="1"/>
  <c r="M87" i="14"/>
  <c r="I88" i="14" s="1"/>
  <c r="M85" i="14"/>
  <c r="I86" i="14" s="1"/>
  <c r="M83" i="14"/>
  <c r="L84" i="14" s="1"/>
  <c r="M106" i="14"/>
  <c r="N106" i="14" s="1"/>
  <c r="M105" i="14"/>
  <c r="N105" i="14" s="1"/>
  <c r="M104" i="14"/>
  <c r="N104" i="14" s="1"/>
  <c r="M103" i="14"/>
  <c r="N103" i="14" s="1"/>
  <c r="M79" i="14"/>
  <c r="I80" i="14" s="1"/>
  <c r="M77" i="14"/>
  <c r="L78" i="14" s="1"/>
  <c r="M75" i="14"/>
  <c r="I76" i="14" s="1"/>
  <c r="M73" i="14"/>
  <c r="H74" i="14" s="1"/>
  <c r="M71" i="14"/>
  <c r="G72" i="14" s="1"/>
  <c r="M69" i="14"/>
  <c r="I70" i="14" s="1"/>
  <c r="M67" i="14"/>
  <c r="I68" i="14" s="1"/>
  <c r="M65" i="14"/>
  <c r="I66" i="14" s="1"/>
  <c r="M63" i="14"/>
  <c r="I64" i="14" s="1"/>
  <c r="M61" i="14"/>
  <c r="H62" i="14" s="1"/>
  <c r="M59" i="14"/>
  <c r="G60" i="14" s="1"/>
  <c r="M57" i="14"/>
  <c r="H58" i="14" s="1"/>
  <c r="M55" i="14"/>
  <c r="G56" i="14" s="1"/>
  <c r="M53" i="14"/>
  <c r="I54" i="14" s="1"/>
  <c r="M51" i="14"/>
  <c r="I52" i="14" s="1"/>
  <c r="M49" i="14"/>
  <c r="H50" i="14" s="1"/>
  <c r="M47" i="14"/>
  <c r="G48" i="14" s="1"/>
  <c r="M45" i="14"/>
  <c r="M43" i="14"/>
  <c r="I44" i="14" s="1"/>
  <c r="M41" i="14"/>
  <c r="M39" i="14"/>
  <c r="I40" i="14" s="1"/>
  <c r="M37" i="14"/>
  <c r="H38" i="14" s="1"/>
  <c r="M35" i="14"/>
  <c r="G36" i="14" s="1"/>
  <c r="M33" i="14"/>
  <c r="I34" i="14" s="1"/>
  <c r="M31" i="14"/>
  <c r="I32" i="14" s="1"/>
  <c r="M29" i="14"/>
  <c r="H30" i="14" s="1"/>
  <c r="M27" i="14"/>
  <c r="G28" i="14" s="1"/>
  <c r="M25" i="14"/>
  <c r="I26" i="14" s="1"/>
  <c r="M23" i="14"/>
  <c r="K24" i="14" s="1"/>
  <c r="M21" i="14"/>
  <c r="J22" i="14" s="1"/>
  <c r="M19" i="14"/>
  <c r="I20" i="14" s="1"/>
  <c r="L17" i="14"/>
  <c r="K17" i="14"/>
  <c r="J17" i="14"/>
  <c r="I17" i="14"/>
  <c r="H17" i="14"/>
  <c r="G17" i="14"/>
  <c r="F17" i="14"/>
  <c r="E17" i="14"/>
  <c r="D17" i="14"/>
  <c r="M15" i="14"/>
  <c r="J16" i="14" s="1"/>
  <c r="M13" i="14"/>
  <c r="I14" i="14" s="1"/>
  <c r="M11" i="14"/>
  <c r="H12" i="14" s="1"/>
  <c r="M9" i="14"/>
  <c r="L7" i="14"/>
  <c r="K7" i="14"/>
  <c r="J7" i="14"/>
  <c r="I7" i="14"/>
  <c r="H7" i="14"/>
  <c r="G7" i="14"/>
  <c r="F7" i="14"/>
  <c r="E7" i="14"/>
  <c r="D7" i="14"/>
  <c r="M135" i="13"/>
  <c r="I136" i="13" s="1"/>
  <c r="M132" i="13"/>
  <c r="N132" i="13" s="1"/>
  <c r="M131" i="13"/>
  <c r="N131" i="13" s="1"/>
  <c r="M129" i="13"/>
  <c r="L130" i="13" s="1"/>
  <c r="M127" i="13"/>
  <c r="M125" i="13"/>
  <c r="M123" i="13"/>
  <c r="L124" i="13" s="1"/>
  <c r="M121" i="13"/>
  <c r="I122" i="13" s="1"/>
  <c r="M119" i="13"/>
  <c r="H120" i="13" s="1"/>
  <c r="M117" i="13"/>
  <c r="L118" i="13" s="1"/>
  <c r="M115" i="13"/>
  <c r="M113" i="13"/>
  <c r="J114" i="13" s="1"/>
  <c r="M111" i="13"/>
  <c r="J112" i="13" s="1"/>
  <c r="L109" i="13"/>
  <c r="K109" i="13"/>
  <c r="J109" i="13"/>
  <c r="I109" i="13"/>
  <c r="H109" i="13"/>
  <c r="G109" i="13"/>
  <c r="F109" i="13"/>
  <c r="E109" i="13"/>
  <c r="M107" i="13"/>
  <c r="M101" i="13"/>
  <c r="I102" i="13" s="1"/>
  <c r="M99" i="13"/>
  <c r="I100" i="13" s="1"/>
  <c r="M97" i="13"/>
  <c r="I98" i="13" s="1"/>
  <c r="M95" i="13"/>
  <c r="L96" i="13" s="1"/>
  <c r="M93" i="13"/>
  <c r="K94" i="13" s="1"/>
  <c r="M91" i="13"/>
  <c r="J92" i="13" s="1"/>
  <c r="M89" i="13"/>
  <c r="I90" i="13" s="1"/>
  <c r="M87" i="13"/>
  <c r="M85" i="13"/>
  <c r="I86" i="13" s="1"/>
  <c r="M83" i="13"/>
  <c r="L84" i="13" s="1"/>
  <c r="M106" i="13"/>
  <c r="N106" i="13" s="1"/>
  <c r="M105" i="13"/>
  <c r="N105" i="13" s="1"/>
  <c r="M104" i="13"/>
  <c r="N104" i="13" s="1"/>
  <c r="M103" i="13"/>
  <c r="N103" i="13" s="1"/>
  <c r="M79" i="13"/>
  <c r="G80" i="13" s="1"/>
  <c r="M77" i="13"/>
  <c r="I78" i="13" s="1"/>
  <c r="M75" i="13"/>
  <c r="I76" i="13" s="1"/>
  <c r="M73" i="13"/>
  <c r="H74" i="13" s="1"/>
  <c r="M71" i="13"/>
  <c r="G72" i="13" s="1"/>
  <c r="M69" i="13"/>
  <c r="M67" i="13"/>
  <c r="I68" i="13" s="1"/>
  <c r="M65" i="13"/>
  <c r="M63" i="13"/>
  <c r="I64" i="13" s="1"/>
  <c r="M61" i="13"/>
  <c r="H62" i="13" s="1"/>
  <c r="M59" i="13"/>
  <c r="G60" i="13" s="1"/>
  <c r="M57" i="13"/>
  <c r="I58" i="13" s="1"/>
  <c r="M55" i="13"/>
  <c r="I56" i="13" s="1"/>
  <c r="M53" i="13"/>
  <c r="I54" i="13" s="1"/>
  <c r="M51" i="13"/>
  <c r="I52" i="13" s="1"/>
  <c r="M49" i="13"/>
  <c r="H50" i="13" s="1"/>
  <c r="M47" i="13"/>
  <c r="G48" i="13" s="1"/>
  <c r="M45" i="13"/>
  <c r="I46" i="13" s="1"/>
  <c r="M43" i="13"/>
  <c r="G44" i="13" s="1"/>
  <c r="M41" i="13"/>
  <c r="I42" i="13" s="1"/>
  <c r="M39" i="13"/>
  <c r="I40" i="13" s="1"/>
  <c r="M37" i="13"/>
  <c r="H38" i="13" s="1"/>
  <c r="M35" i="13"/>
  <c r="G36" i="13" s="1"/>
  <c r="M33" i="13"/>
  <c r="M31" i="13"/>
  <c r="I32" i="13" s="1"/>
  <c r="M29" i="13"/>
  <c r="I30" i="13" s="1"/>
  <c r="M27" i="13"/>
  <c r="K28" i="13" s="1"/>
  <c r="M25" i="13"/>
  <c r="J26" i="13" s="1"/>
  <c r="M23" i="13"/>
  <c r="I24" i="13" s="1"/>
  <c r="M21" i="13"/>
  <c r="H22" i="13" s="1"/>
  <c r="M19" i="13"/>
  <c r="J20" i="13" s="1"/>
  <c r="L17" i="13"/>
  <c r="K17" i="13"/>
  <c r="J17" i="13"/>
  <c r="I17" i="13"/>
  <c r="H17" i="13"/>
  <c r="G17" i="13"/>
  <c r="F17" i="13"/>
  <c r="E17" i="13"/>
  <c r="D17" i="13"/>
  <c r="M15" i="13"/>
  <c r="M13" i="13"/>
  <c r="L14" i="13" s="1"/>
  <c r="M11" i="13"/>
  <c r="I12" i="13" s="1"/>
  <c r="M9" i="13"/>
  <c r="K10" i="13" s="1"/>
  <c r="L7" i="13"/>
  <c r="K7" i="13"/>
  <c r="J7" i="13"/>
  <c r="I7" i="13"/>
  <c r="H7" i="13"/>
  <c r="G7" i="13"/>
  <c r="F7" i="13"/>
  <c r="E7" i="13"/>
  <c r="D7" i="13"/>
  <c r="M135" i="12"/>
  <c r="I136" i="12" s="1"/>
  <c r="M132" i="12"/>
  <c r="N132" i="12" s="1"/>
  <c r="M131" i="12"/>
  <c r="N131" i="12" s="1"/>
  <c r="M129" i="12"/>
  <c r="M127" i="12"/>
  <c r="K128" i="12" s="1"/>
  <c r="M125" i="12"/>
  <c r="J126" i="12" s="1"/>
  <c r="M123" i="12"/>
  <c r="I124" i="12" s="1"/>
  <c r="M121" i="12"/>
  <c r="I122" i="12" s="1"/>
  <c r="M119" i="12"/>
  <c r="I120" i="12" s="1"/>
  <c r="M117" i="12"/>
  <c r="L118" i="12" s="1"/>
  <c r="M115" i="12"/>
  <c r="K116" i="12" s="1"/>
  <c r="M113" i="12"/>
  <c r="J114" i="12" s="1"/>
  <c r="M111" i="12"/>
  <c r="I112" i="12" s="1"/>
  <c r="L109" i="12"/>
  <c r="K109" i="12"/>
  <c r="J109" i="12"/>
  <c r="I109" i="12"/>
  <c r="H109" i="12"/>
  <c r="G109" i="12"/>
  <c r="F109" i="12"/>
  <c r="E109" i="12"/>
  <c r="M107" i="12"/>
  <c r="J108" i="12" s="1"/>
  <c r="M101" i="12"/>
  <c r="I102" i="12" s="1"/>
  <c r="M99" i="12"/>
  <c r="M97" i="12"/>
  <c r="I98" i="12" s="1"/>
  <c r="M95" i="12"/>
  <c r="L96" i="12" s="1"/>
  <c r="M93" i="12"/>
  <c r="K94" i="12" s="1"/>
  <c r="M91" i="12"/>
  <c r="J92" i="12" s="1"/>
  <c r="M89" i="12"/>
  <c r="I90" i="12" s="1"/>
  <c r="M87" i="12"/>
  <c r="M85" i="12"/>
  <c r="I86" i="12" s="1"/>
  <c r="M83" i="12"/>
  <c r="L84" i="12" s="1"/>
  <c r="M106" i="12"/>
  <c r="N106" i="12" s="1"/>
  <c r="M105" i="12"/>
  <c r="N105" i="12" s="1"/>
  <c r="M104" i="12"/>
  <c r="N104" i="12" s="1"/>
  <c r="M103" i="12"/>
  <c r="N103" i="12" s="1"/>
  <c r="M79" i="12"/>
  <c r="M77" i="12"/>
  <c r="I78" i="12" s="1"/>
  <c r="M75" i="12"/>
  <c r="I76" i="12" s="1"/>
  <c r="M73" i="12"/>
  <c r="H74" i="12" s="1"/>
  <c r="M71" i="12"/>
  <c r="G72" i="12" s="1"/>
  <c r="M69" i="12"/>
  <c r="G70" i="12" s="1"/>
  <c r="M67" i="12"/>
  <c r="I68" i="12" s="1"/>
  <c r="M65" i="12"/>
  <c r="F66" i="12" s="1"/>
  <c r="M63" i="12"/>
  <c r="I64" i="12" s="1"/>
  <c r="M61" i="12"/>
  <c r="H62" i="12" s="1"/>
  <c r="M59" i="12"/>
  <c r="G60" i="12" s="1"/>
  <c r="M57" i="12"/>
  <c r="G58" i="12" s="1"/>
  <c r="M55" i="12"/>
  <c r="G56" i="12" s="1"/>
  <c r="M53" i="12"/>
  <c r="G54" i="12" s="1"/>
  <c r="M51" i="12"/>
  <c r="I52" i="12" s="1"/>
  <c r="M49" i="12"/>
  <c r="H50" i="12" s="1"/>
  <c r="M47" i="12"/>
  <c r="G48" i="12" s="1"/>
  <c r="M45" i="12"/>
  <c r="I46" i="12" s="1"/>
  <c r="M43" i="12"/>
  <c r="M41" i="12"/>
  <c r="I42" i="12" s="1"/>
  <c r="M39" i="12"/>
  <c r="I40" i="12" s="1"/>
  <c r="M37" i="12"/>
  <c r="H38" i="12" s="1"/>
  <c r="M35" i="12"/>
  <c r="G36" i="12" s="1"/>
  <c r="M33" i="12"/>
  <c r="H34" i="12" s="1"/>
  <c r="M31" i="12"/>
  <c r="I32" i="12" s="1"/>
  <c r="M29" i="12"/>
  <c r="K30" i="12" s="1"/>
  <c r="M27" i="12"/>
  <c r="J28" i="12" s="1"/>
  <c r="M25" i="12"/>
  <c r="I26" i="12" s="1"/>
  <c r="M23" i="12"/>
  <c r="H24" i="12" s="1"/>
  <c r="M21" i="12"/>
  <c r="J22" i="12" s="1"/>
  <c r="M19" i="12"/>
  <c r="I20" i="12" s="1"/>
  <c r="L17" i="12"/>
  <c r="K17" i="12"/>
  <c r="J17" i="12"/>
  <c r="I17" i="12"/>
  <c r="H17" i="12"/>
  <c r="G17" i="12"/>
  <c r="F17" i="12"/>
  <c r="E17" i="12"/>
  <c r="M15" i="12"/>
  <c r="L16" i="12" s="1"/>
  <c r="M13" i="12"/>
  <c r="I14" i="12" s="1"/>
  <c r="M11" i="12"/>
  <c r="M9" i="12"/>
  <c r="J10" i="12" s="1"/>
  <c r="L7" i="12"/>
  <c r="K7" i="12"/>
  <c r="J7" i="12"/>
  <c r="I7" i="12"/>
  <c r="H7" i="12"/>
  <c r="G7" i="12"/>
  <c r="F7" i="12"/>
  <c r="E7" i="12"/>
  <c r="D7" i="12"/>
  <c r="M135" i="11"/>
  <c r="I136" i="11" s="1"/>
  <c r="M132" i="11"/>
  <c r="N132" i="11" s="1"/>
  <c r="M131" i="11"/>
  <c r="N131" i="11" s="1"/>
  <c r="M129" i="11"/>
  <c r="L130" i="11" s="1"/>
  <c r="M127" i="11"/>
  <c r="M125" i="11"/>
  <c r="J126" i="11" s="1"/>
  <c r="M123" i="11"/>
  <c r="J124" i="11" s="1"/>
  <c r="M121" i="11"/>
  <c r="M119" i="11"/>
  <c r="I120" i="11" s="1"/>
  <c r="M117" i="11"/>
  <c r="L118" i="11" s="1"/>
  <c r="M115" i="11"/>
  <c r="K116" i="11" s="1"/>
  <c r="M113" i="11"/>
  <c r="J114" i="11" s="1"/>
  <c r="M111" i="11"/>
  <c r="I112" i="11" s="1"/>
  <c r="L109" i="11"/>
  <c r="K109" i="11"/>
  <c r="J109" i="11"/>
  <c r="I109" i="11"/>
  <c r="H109" i="11"/>
  <c r="G109" i="11"/>
  <c r="F109" i="11"/>
  <c r="E109" i="11"/>
  <c r="M107" i="11"/>
  <c r="J108" i="11" s="1"/>
  <c r="M101" i="11"/>
  <c r="I102" i="11" s="1"/>
  <c r="M99" i="11"/>
  <c r="I100" i="11" s="1"/>
  <c r="M97" i="11"/>
  <c r="I98" i="11" s="1"/>
  <c r="M95" i="11"/>
  <c r="L96" i="11" s="1"/>
  <c r="M93" i="11"/>
  <c r="K94" i="11" s="1"/>
  <c r="M91" i="11"/>
  <c r="J92" i="11" s="1"/>
  <c r="M89" i="11"/>
  <c r="I90" i="11" s="1"/>
  <c r="M87" i="11"/>
  <c r="I88" i="11" s="1"/>
  <c r="M85" i="11"/>
  <c r="I86" i="11" s="1"/>
  <c r="M83" i="11"/>
  <c r="L84" i="11" s="1"/>
  <c r="M106" i="11"/>
  <c r="N106" i="11" s="1"/>
  <c r="M105" i="11"/>
  <c r="N105" i="11" s="1"/>
  <c r="M104" i="11"/>
  <c r="N104" i="11" s="1"/>
  <c r="M103" i="11"/>
  <c r="N103" i="11" s="1"/>
  <c r="D133" i="11"/>
  <c r="M79" i="11"/>
  <c r="F80" i="11" s="1"/>
  <c r="M77" i="11"/>
  <c r="I78" i="11" s="1"/>
  <c r="M75" i="11"/>
  <c r="I76" i="11" s="1"/>
  <c r="M73" i="11"/>
  <c r="H74" i="11" s="1"/>
  <c r="M71" i="11"/>
  <c r="M69" i="11"/>
  <c r="G70" i="11" s="1"/>
  <c r="M67" i="11"/>
  <c r="H68" i="11" s="1"/>
  <c r="M65" i="11"/>
  <c r="L66" i="11" s="1"/>
  <c r="M63" i="11"/>
  <c r="I64" i="11" s="1"/>
  <c r="M61" i="11"/>
  <c r="H62" i="11" s="1"/>
  <c r="M59" i="11"/>
  <c r="G60" i="11" s="1"/>
  <c r="M57" i="11"/>
  <c r="M55" i="11"/>
  <c r="I56" i="11" s="1"/>
  <c r="M53" i="11"/>
  <c r="M51" i="11"/>
  <c r="I52" i="11" s="1"/>
  <c r="M49" i="11"/>
  <c r="H50" i="11" s="1"/>
  <c r="M47" i="11"/>
  <c r="G48" i="11" s="1"/>
  <c r="M45" i="11"/>
  <c r="I46" i="11" s="1"/>
  <c r="M43" i="11"/>
  <c r="F44" i="11" s="1"/>
  <c r="M41" i="11"/>
  <c r="I42" i="11" s="1"/>
  <c r="M39" i="11"/>
  <c r="I40" i="11" s="1"/>
  <c r="M37" i="11"/>
  <c r="H38" i="11" s="1"/>
  <c r="M35" i="11"/>
  <c r="G36" i="11" s="1"/>
  <c r="M33" i="11"/>
  <c r="G34" i="11" s="1"/>
  <c r="M31" i="11"/>
  <c r="M29" i="11"/>
  <c r="J30" i="11" s="1"/>
  <c r="M27" i="11"/>
  <c r="I28" i="11" s="1"/>
  <c r="M25" i="11"/>
  <c r="H26" i="11" s="1"/>
  <c r="M23" i="11"/>
  <c r="J24" i="11" s="1"/>
  <c r="M21" i="11"/>
  <c r="I22" i="11" s="1"/>
  <c r="M19" i="11"/>
  <c r="I20" i="11" s="1"/>
  <c r="M15" i="11"/>
  <c r="M13" i="11"/>
  <c r="K14" i="11" s="1"/>
  <c r="M11" i="11"/>
  <c r="J12" i="11" s="1"/>
  <c r="M9" i="11"/>
  <c r="N9" i="11" s="1"/>
  <c r="L7" i="11"/>
  <c r="K7" i="11"/>
  <c r="J7" i="11"/>
  <c r="I7" i="11"/>
  <c r="H7" i="11"/>
  <c r="G7" i="11"/>
  <c r="F7" i="11"/>
  <c r="E7" i="11"/>
  <c r="D7" i="11"/>
  <c r="M135" i="10"/>
  <c r="I136" i="10" s="1"/>
  <c r="M132" i="10"/>
  <c r="N132" i="10" s="1"/>
  <c r="M131" i="10"/>
  <c r="N131" i="10" s="1"/>
  <c r="M129" i="10"/>
  <c r="L130" i="10" s="1"/>
  <c r="M127" i="10"/>
  <c r="K128" i="10" s="1"/>
  <c r="M125" i="10"/>
  <c r="M123" i="10"/>
  <c r="I124" i="10" s="1"/>
  <c r="M121" i="10"/>
  <c r="I122" i="10" s="1"/>
  <c r="M119" i="10"/>
  <c r="I120" i="10" s="1"/>
  <c r="M117" i="10"/>
  <c r="M115" i="10"/>
  <c r="K116" i="10" s="1"/>
  <c r="M113" i="10"/>
  <c r="J114" i="10" s="1"/>
  <c r="M111" i="10"/>
  <c r="I112" i="10" s="1"/>
  <c r="L109" i="10"/>
  <c r="K109" i="10"/>
  <c r="J109" i="10"/>
  <c r="I109" i="10"/>
  <c r="H109" i="10"/>
  <c r="G109" i="10"/>
  <c r="F109" i="10"/>
  <c r="E109" i="10"/>
  <c r="M107" i="10"/>
  <c r="J108" i="10" s="1"/>
  <c r="M101" i="10"/>
  <c r="I102" i="10" s="1"/>
  <c r="M99" i="10"/>
  <c r="I100" i="10" s="1"/>
  <c r="M97" i="10"/>
  <c r="I98" i="10" s="1"/>
  <c r="M95" i="10"/>
  <c r="L96" i="10" s="1"/>
  <c r="M93" i="10"/>
  <c r="K94" i="10" s="1"/>
  <c r="M91" i="10"/>
  <c r="J92" i="10" s="1"/>
  <c r="M89" i="10"/>
  <c r="I90" i="10" s="1"/>
  <c r="M87" i="10"/>
  <c r="M85" i="10"/>
  <c r="I86" i="10" s="1"/>
  <c r="M83" i="10"/>
  <c r="L84" i="10" s="1"/>
  <c r="M106" i="10"/>
  <c r="N106" i="10" s="1"/>
  <c r="M105" i="10"/>
  <c r="N105" i="10" s="1"/>
  <c r="M104" i="10"/>
  <c r="N104" i="10" s="1"/>
  <c r="M103" i="10"/>
  <c r="N103" i="10" s="1"/>
  <c r="M79" i="10"/>
  <c r="M77" i="10"/>
  <c r="I78" i="10" s="1"/>
  <c r="M75" i="10"/>
  <c r="I76" i="10" s="1"/>
  <c r="M73" i="10"/>
  <c r="H74" i="10" s="1"/>
  <c r="M71" i="10"/>
  <c r="G72" i="10" s="1"/>
  <c r="M69" i="10"/>
  <c r="H70" i="10" s="1"/>
  <c r="M67" i="10"/>
  <c r="H68" i="10" s="1"/>
  <c r="M65" i="10"/>
  <c r="H66" i="10" s="1"/>
  <c r="M63" i="10"/>
  <c r="I64" i="10" s="1"/>
  <c r="M61" i="10"/>
  <c r="H62" i="10" s="1"/>
  <c r="M59" i="10"/>
  <c r="M57" i="10"/>
  <c r="G58" i="10" s="1"/>
  <c r="M55" i="10"/>
  <c r="I56" i="10" s="1"/>
  <c r="M53" i="10"/>
  <c r="G54" i="10" s="1"/>
  <c r="M51" i="10"/>
  <c r="I52" i="10" s="1"/>
  <c r="M49" i="10"/>
  <c r="H50" i="10" s="1"/>
  <c r="M47" i="10"/>
  <c r="G48" i="10" s="1"/>
  <c r="M45" i="10"/>
  <c r="I46" i="10" s="1"/>
  <c r="M43" i="10"/>
  <c r="M41" i="10"/>
  <c r="I42" i="10" s="1"/>
  <c r="M39" i="10"/>
  <c r="I40" i="10" s="1"/>
  <c r="M37" i="10"/>
  <c r="H38" i="10" s="1"/>
  <c r="M35" i="10"/>
  <c r="G36" i="10" s="1"/>
  <c r="M33" i="10"/>
  <c r="H34" i="10" s="1"/>
  <c r="M31" i="10"/>
  <c r="I32" i="10" s="1"/>
  <c r="M29" i="10"/>
  <c r="K30" i="10" s="1"/>
  <c r="M27" i="10"/>
  <c r="J28" i="10" s="1"/>
  <c r="M25" i="10"/>
  <c r="I26" i="10" s="1"/>
  <c r="M23" i="10"/>
  <c r="H24" i="10" s="1"/>
  <c r="M21" i="10"/>
  <c r="J22" i="10" s="1"/>
  <c r="M19" i="10"/>
  <c r="I20" i="10" s="1"/>
  <c r="L17" i="10"/>
  <c r="K17" i="10"/>
  <c r="J17" i="10"/>
  <c r="I17" i="10"/>
  <c r="H17" i="10"/>
  <c r="G17" i="10"/>
  <c r="F17" i="10"/>
  <c r="E17" i="10"/>
  <c r="D17" i="10"/>
  <c r="M15" i="10"/>
  <c r="J16" i="10" s="1"/>
  <c r="M13" i="10"/>
  <c r="I14" i="10" s="1"/>
  <c r="M11" i="10"/>
  <c r="K12" i="10" s="1"/>
  <c r="M9" i="10"/>
  <c r="L7" i="10"/>
  <c r="K7" i="10"/>
  <c r="J7" i="10"/>
  <c r="I7" i="10"/>
  <c r="H7" i="10"/>
  <c r="G7" i="10"/>
  <c r="F7" i="10"/>
  <c r="E7" i="10"/>
  <c r="D7" i="10"/>
  <c r="M135" i="9"/>
  <c r="I136" i="9" s="1"/>
  <c r="M132" i="9"/>
  <c r="N132" i="9" s="1"/>
  <c r="M131" i="9"/>
  <c r="N131" i="9" s="1"/>
  <c r="M129" i="9"/>
  <c r="L130" i="9" s="1"/>
  <c r="M127" i="9"/>
  <c r="F128" i="9" s="1"/>
  <c r="M125" i="9"/>
  <c r="M123" i="9"/>
  <c r="N123" i="9" s="1"/>
  <c r="M121" i="9"/>
  <c r="M119" i="9"/>
  <c r="I120" i="9" s="1"/>
  <c r="M117" i="9"/>
  <c r="L118" i="9" s="1"/>
  <c r="M115" i="9"/>
  <c r="K116" i="9" s="1"/>
  <c r="M113" i="9"/>
  <c r="J114" i="9" s="1"/>
  <c r="M111" i="9"/>
  <c r="I112" i="9" s="1"/>
  <c r="L109" i="9"/>
  <c r="K109" i="9"/>
  <c r="J109" i="9"/>
  <c r="I109" i="9"/>
  <c r="H109" i="9"/>
  <c r="G109" i="9"/>
  <c r="F109" i="9"/>
  <c r="E109" i="9"/>
  <c r="M107" i="9"/>
  <c r="M101" i="9"/>
  <c r="I102" i="9" s="1"/>
  <c r="M99" i="9"/>
  <c r="I100" i="9" s="1"/>
  <c r="M97" i="9"/>
  <c r="I98" i="9" s="1"/>
  <c r="M95" i="9"/>
  <c r="L96" i="9" s="1"/>
  <c r="M93" i="9"/>
  <c r="M91" i="9"/>
  <c r="J92" i="9" s="1"/>
  <c r="M89" i="9"/>
  <c r="I90" i="9" s="1"/>
  <c r="M87" i="9"/>
  <c r="I88" i="9" s="1"/>
  <c r="M85" i="9"/>
  <c r="I86" i="9" s="1"/>
  <c r="M83" i="9"/>
  <c r="L84" i="9" s="1"/>
  <c r="M106" i="9"/>
  <c r="N106" i="9" s="1"/>
  <c r="M105" i="9"/>
  <c r="N105" i="9" s="1"/>
  <c r="M104" i="9"/>
  <c r="N104" i="9" s="1"/>
  <c r="M103" i="9"/>
  <c r="N103" i="9" s="1"/>
  <c r="M79" i="9"/>
  <c r="H80" i="9" s="1"/>
  <c r="M77" i="9"/>
  <c r="F78" i="9" s="1"/>
  <c r="M75" i="9"/>
  <c r="I76" i="9" s="1"/>
  <c r="M73" i="9"/>
  <c r="H74" i="9" s="1"/>
  <c r="M71" i="9"/>
  <c r="G72" i="9" s="1"/>
  <c r="M69" i="9"/>
  <c r="G70" i="9" s="1"/>
  <c r="M67" i="9"/>
  <c r="L68" i="9" s="1"/>
  <c r="M65" i="9"/>
  <c r="M63" i="9"/>
  <c r="I64" i="9" s="1"/>
  <c r="M61" i="9"/>
  <c r="H62" i="9" s="1"/>
  <c r="M59" i="9"/>
  <c r="G60" i="9" s="1"/>
  <c r="M57" i="9"/>
  <c r="I58" i="9" s="1"/>
  <c r="M55" i="9"/>
  <c r="M53" i="9"/>
  <c r="I54" i="9" s="1"/>
  <c r="M51" i="9"/>
  <c r="I52" i="9" s="1"/>
  <c r="M49" i="9"/>
  <c r="H50" i="9" s="1"/>
  <c r="M47" i="9"/>
  <c r="G48" i="9" s="1"/>
  <c r="M45" i="9"/>
  <c r="I46" i="9" s="1"/>
  <c r="M43" i="9"/>
  <c r="H44" i="9" s="1"/>
  <c r="M41" i="9"/>
  <c r="G42" i="9" s="1"/>
  <c r="M39" i="9"/>
  <c r="I40" i="9" s="1"/>
  <c r="M37" i="9"/>
  <c r="H38" i="9" s="1"/>
  <c r="M35" i="9"/>
  <c r="G36" i="9" s="1"/>
  <c r="M33" i="9"/>
  <c r="G34" i="9" s="1"/>
  <c r="M31" i="9"/>
  <c r="H32" i="9" s="1"/>
  <c r="M29" i="9"/>
  <c r="G30" i="9" s="1"/>
  <c r="M27" i="9"/>
  <c r="I28" i="9" s="1"/>
  <c r="M25" i="9"/>
  <c r="K26" i="9" s="1"/>
  <c r="M23" i="9"/>
  <c r="J24" i="9" s="1"/>
  <c r="M21" i="9"/>
  <c r="I22" i="9" s="1"/>
  <c r="M19" i="9"/>
  <c r="H20" i="9" s="1"/>
  <c r="L17" i="9"/>
  <c r="K17" i="9"/>
  <c r="J17" i="9"/>
  <c r="I17" i="9"/>
  <c r="H17" i="9"/>
  <c r="G17" i="9"/>
  <c r="F17" i="9"/>
  <c r="E17" i="9"/>
  <c r="D17" i="9"/>
  <c r="M15" i="9"/>
  <c r="I16" i="9" s="1"/>
  <c r="M13" i="9"/>
  <c r="H14" i="9" s="1"/>
  <c r="M11" i="9"/>
  <c r="J12" i="9" s="1"/>
  <c r="M9" i="9"/>
  <c r="I10" i="9" s="1"/>
  <c r="L7" i="9"/>
  <c r="K7" i="9"/>
  <c r="J7" i="9"/>
  <c r="I7" i="9"/>
  <c r="H7" i="9"/>
  <c r="G7" i="9"/>
  <c r="F7" i="9"/>
  <c r="E7" i="9"/>
  <c r="D7" i="9"/>
  <c r="M135" i="8"/>
  <c r="I136" i="8" s="1"/>
  <c r="M132" i="8"/>
  <c r="N132" i="8" s="1"/>
  <c r="M131" i="8"/>
  <c r="N131" i="8" s="1"/>
  <c r="M129" i="8"/>
  <c r="M127" i="8"/>
  <c r="K128" i="8" s="1"/>
  <c r="M125" i="8"/>
  <c r="J126" i="8" s="1"/>
  <c r="M123" i="8"/>
  <c r="I124" i="8" s="1"/>
  <c r="M121" i="8"/>
  <c r="H122" i="8" s="1"/>
  <c r="M119" i="8"/>
  <c r="K120" i="8" s="1"/>
  <c r="M117" i="8"/>
  <c r="L118" i="8" s="1"/>
  <c r="M115" i="8"/>
  <c r="F116" i="8" s="1"/>
  <c r="M113" i="8"/>
  <c r="J114" i="8" s="1"/>
  <c r="M111" i="8"/>
  <c r="I112" i="8" s="1"/>
  <c r="L109" i="8"/>
  <c r="K109" i="8"/>
  <c r="J109" i="8"/>
  <c r="I109" i="8"/>
  <c r="H109" i="8"/>
  <c r="G109" i="8"/>
  <c r="F109" i="8"/>
  <c r="E109" i="8"/>
  <c r="M107" i="8"/>
  <c r="J108" i="8" s="1"/>
  <c r="M101" i="8"/>
  <c r="I102" i="8" s="1"/>
  <c r="M99" i="8"/>
  <c r="H100" i="8" s="1"/>
  <c r="M97" i="8"/>
  <c r="I98" i="8" s="1"/>
  <c r="M95" i="8"/>
  <c r="L96" i="8" s="1"/>
  <c r="M93" i="8"/>
  <c r="K94" i="8" s="1"/>
  <c r="M91" i="8"/>
  <c r="J92" i="8" s="1"/>
  <c r="M89" i="8"/>
  <c r="I90" i="8" s="1"/>
  <c r="M87" i="8"/>
  <c r="M85" i="8"/>
  <c r="I86" i="8" s="1"/>
  <c r="M83" i="8"/>
  <c r="L84" i="8" s="1"/>
  <c r="M106" i="8"/>
  <c r="N106" i="8" s="1"/>
  <c r="M105" i="8"/>
  <c r="N105" i="8" s="1"/>
  <c r="M104" i="8"/>
  <c r="N104" i="8" s="1"/>
  <c r="M103" i="8"/>
  <c r="N103" i="8" s="1"/>
  <c r="M79" i="8"/>
  <c r="J80" i="8" s="1"/>
  <c r="M77" i="8"/>
  <c r="I78" i="8" s="1"/>
  <c r="M75" i="8"/>
  <c r="K76" i="8" s="1"/>
  <c r="M73" i="8"/>
  <c r="J74" i="8" s="1"/>
  <c r="M71" i="8"/>
  <c r="I72" i="8" s="1"/>
  <c r="M69" i="8"/>
  <c r="J70" i="8" s="1"/>
  <c r="M67" i="8"/>
  <c r="J68" i="8" s="1"/>
  <c r="M65" i="8"/>
  <c r="I66" i="8" s="1"/>
  <c r="M63" i="8"/>
  <c r="K64" i="8" s="1"/>
  <c r="M61" i="8"/>
  <c r="J62" i="8" s="1"/>
  <c r="M59" i="8"/>
  <c r="I60" i="8" s="1"/>
  <c r="M57" i="8"/>
  <c r="K58" i="8" s="1"/>
  <c r="M55" i="8"/>
  <c r="J56" i="8" s="1"/>
  <c r="M53" i="8"/>
  <c r="M51" i="8"/>
  <c r="K52" i="8" s="1"/>
  <c r="M49" i="8"/>
  <c r="J50" i="8" s="1"/>
  <c r="M47" i="8"/>
  <c r="I48" i="8" s="1"/>
  <c r="M45" i="8"/>
  <c r="K46" i="8" s="1"/>
  <c r="M43" i="8"/>
  <c r="J44" i="8" s="1"/>
  <c r="M41" i="8"/>
  <c r="I42" i="8" s="1"/>
  <c r="M39" i="8"/>
  <c r="K40" i="8" s="1"/>
  <c r="M37" i="8"/>
  <c r="J38" i="8" s="1"/>
  <c r="M35" i="8"/>
  <c r="I36" i="8" s="1"/>
  <c r="M33" i="8"/>
  <c r="K34" i="8" s="1"/>
  <c r="M31" i="8"/>
  <c r="H32" i="8" s="1"/>
  <c r="M29" i="8"/>
  <c r="I30" i="8" s="1"/>
  <c r="M27" i="8"/>
  <c r="J28" i="8" s="1"/>
  <c r="M25" i="8"/>
  <c r="I26" i="8" s="1"/>
  <c r="M23" i="8"/>
  <c r="H24" i="8" s="1"/>
  <c r="M21" i="8"/>
  <c r="J22" i="8" s="1"/>
  <c r="M19" i="8"/>
  <c r="I20" i="8" s="1"/>
  <c r="L17" i="8"/>
  <c r="K17" i="8"/>
  <c r="J17" i="8"/>
  <c r="I17" i="8"/>
  <c r="H17" i="8"/>
  <c r="G17" i="8"/>
  <c r="F17" i="8"/>
  <c r="E17" i="8"/>
  <c r="D17" i="8"/>
  <c r="M15" i="8"/>
  <c r="K16" i="8" s="1"/>
  <c r="M13" i="8"/>
  <c r="H14" i="8" s="1"/>
  <c r="M11" i="8"/>
  <c r="I12" i="8" s="1"/>
  <c r="M9" i="8"/>
  <c r="J10" i="8" s="1"/>
  <c r="L7" i="8"/>
  <c r="K7" i="8"/>
  <c r="J7" i="8"/>
  <c r="I7" i="8"/>
  <c r="H7" i="8"/>
  <c r="G7" i="8"/>
  <c r="F7" i="8"/>
  <c r="E7" i="8"/>
  <c r="D7" i="8"/>
  <c r="M135" i="7"/>
  <c r="I136" i="7" s="1"/>
  <c r="M132" i="7"/>
  <c r="N132" i="7" s="1"/>
  <c r="M131" i="7"/>
  <c r="N131" i="7" s="1"/>
  <c r="M129" i="7"/>
  <c r="L130" i="7" s="1"/>
  <c r="M127" i="7"/>
  <c r="M125" i="7"/>
  <c r="M123" i="7"/>
  <c r="M121" i="7"/>
  <c r="M119" i="7"/>
  <c r="M117" i="7"/>
  <c r="M115" i="7"/>
  <c r="M113" i="7"/>
  <c r="M111" i="7"/>
  <c r="L109" i="7"/>
  <c r="K109" i="7"/>
  <c r="J109" i="7"/>
  <c r="I109" i="7"/>
  <c r="H109" i="7"/>
  <c r="G109" i="7"/>
  <c r="F109" i="7"/>
  <c r="E109" i="7"/>
  <c r="M107" i="7"/>
  <c r="J108" i="7" s="1"/>
  <c r="M101" i="7"/>
  <c r="I102" i="7" s="1"/>
  <c r="M99" i="7"/>
  <c r="I100" i="7" s="1"/>
  <c r="M97" i="7"/>
  <c r="G98" i="7" s="1"/>
  <c r="M95" i="7"/>
  <c r="L96" i="7" s="1"/>
  <c r="M93" i="7"/>
  <c r="K94" i="7" s="1"/>
  <c r="M91" i="7"/>
  <c r="J92" i="7" s="1"/>
  <c r="M89" i="7"/>
  <c r="I90" i="7" s="1"/>
  <c r="M87" i="7"/>
  <c r="I88" i="7" s="1"/>
  <c r="M85" i="7"/>
  <c r="G86" i="7" s="1"/>
  <c r="M83" i="7"/>
  <c r="M106" i="7"/>
  <c r="N106" i="7" s="1"/>
  <c r="M105" i="7"/>
  <c r="N105" i="7" s="1"/>
  <c r="M104" i="7"/>
  <c r="N104" i="7" s="1"/>
  <c r="M103" i="7"/>
  <c r="N103" i="7" s="1"/>
  <c r="M79" i="7"/>
  <c r="I80" i="7" s="1"/>
  <c r="M77" i="7"/>
  <c r="I78" i="7" s="1"/>
  <c r="M75" i="7"/>
  <c r="K76" i="7" s="1"/>
  <c r="M73" i="7"/>
  <c r="J74" i="7" s="1"/>
  <c r="M71" i="7"/>
  <c r="M69" i="7"/>
  <c r="J70" i="7" s="1"/>
  <c r="M67" i="7"/>
  <c r="I68" i="7" s="1"/>
  <c r="M65" i="7"/>
  <c r="I66" i="7" s="1"/>
  <c r="M63" i="7"/>
  <c r="G64" i="7" s="1"/>
  <c r="M61" i="7"/>
  <c r="L62" i="7" s="1"/>
  <c r="M59" i="7"/>
  <c r="K60" i="7" s="1"/>
  <c r="M57" i="7"/>
  <c r="J58" i="7" s="1"/>
  <c r="M55" i="7"/>
  <c r="I56" i="7" s="1"/>
  <c r="M53" i="7"/>
  <c r="I54" i="7" s="1"/>
  <c r="M51" i="7"/>
  <c r="G52" i="7" s="1"/>
  <c r="M49" i="7"/>
  <c r="L50" i="7" s="1"/>
  <c r="M47" i="7"/>
  <c r="K48" i="7" s="1"/>
  <c r="M45" i="7"/>
  <c r="J46" i="7" s="1"/>
  <c r="M43" i="7"/>
  <c r="I44" i="7" s="1"/>
  <c r="M41" i="7"/>
  <c r="I42" i="7" s="1"/>
  <c r="M39" i="7"/>
  <c r="G40" i="7" s="1"/>
  <c r="M37" i="7"/>
  <c r="L38" i="7" s="1"/>
  <c r="M35" i="7"/>
  <c r="K36" i="7" s="1"/>
  <c r="M33" i="7"/>
  <c r="M31" i="7"/>
  <c r="I32" i="7" s="1"/>
  <c r="M29" i="7"/>
  <c r="H30" i="7" s="1"/>
  <c r="M27" i="7"/>
  <c r="M25" i="7"/>
  <c r="I26" i="7" s="1"/>
  <c r="M23" i="7"/>
  <c r="I24" i="7" s="1"/>
  <c r="M21" i="7"/>
  <c r="I22" i="7" s="1"/>
  <c r="M19" i="7"/>
  <c r="I20" i="7" s="1"/>
  <c r="L17" i="7"/>
  <c r="K17" i="7"/>
  <c r="J17" i="7"/>
  <c r="I17" i="7"/>
  <c r="H17" i="7"/>
  <c r="G17" i="7"/>
  <c r="F17" i="7"/>
  <c r="E17" i="7"/>
  <c r="D17" i="7"/>
  <c r="M15" i="7"/>
  <c r="E16" i="7" s="1"/>
  <c r="M13" i="7"/>
  <c r="M11" i="7"/>
  <c r="H12" i="7" s="1"/>
  <c r="M9" i="7"/>
  <c r="J10" i="7" s="1"/>
  <c r="L7" i="7"/>
  <c r="K7" i="7"/>
  <c r="J7" i="7"/>
  <c r="I7" i="7"/>
  <c r="H7" i="7"/>
  <c r="G7" i="7"/>
  <c r="F7" i="7"/>
  <c r="E7" i="7"/>
  <c r="D7" i="7"/>
  <c r="M135" i="5"/>
  <c r="I136" i="5" s="1"/>
  <c r="M132" i="5"/>
  <c r="N132" i="5" s="1"/>
  <c r="M131" i="5"/>
  <c r="N131" i="5" s="1"/>
  <c r="M129" i="5"/>
  <c r="L130" i="5" s="1"/>
  <c r="K128" i="5"/>
  <c r="J126" i="5"/>
  <c r="I124" i="5"/>
  <c r="I120" i="5"/>
  <c r="L118" i="5"/>
  <c r="M115" i="5"/>
  <c r="K116" i="5" s="1"/>
  <c r="J114" i="5"/>
  <c r="I112" i="5"/>
  <c r="L109" i="5"/>
  <c r="K109" i="5"/>
  <c r="J109" i="5"/>
  <c r="I109" i="5"/>
  <c r="H109" i="5"/>
  <c r="G109" i="5"/>
  <c r="F109" i="5"/>
  <c r="E109" i="5"/>
  <c r="M107" i="5"/>
  <c r="J108" i="5" s="1"/>
  <c r="M101" i="5"/>
  <c r="I102" i="5" s="1"/>
  <c r="M99" i="5"/>
  <c r="I100" i="5" s="1"/>
  <c r="M97" i="5"/>
  <c r="I98" i="5" s="1"/>
  <c r="M95" i="5"/>
  <c r="L96" i="5" s="1"/>
  <c r="M93" i="5"/>
  <c r="K94" i="5" s="1"/>
  <c r="M91" i="5"/>
  <c r="J92" i="5" s="1"/>
  <c r="M89" i="5"/>
  <c r="I90" i="5" s="1"/>
  <c r="M87" i="5"/>
  <c r="M85" i="5"/>
  <c r="I86" i="5" s="1"/>
  <c r="M83" i="5"/>
  <c r="L84" i="5" s="1"/>
  <c r="M106" i="5"/>
  <c r="N106" i="5" s="1"/>
  <c r="M105" i="5"/>
  <c r="N105" i="5" s="1"/>
  <c r="M104" i="5"/>
  <c r="N104" i="5" s="1"/>
  <c r="M103" i="5"/>
  <c r="N103" i="5" s="1"/>
  <c r="M79" i="5"/>
  <c r="H80" i="5" s="1"/>
  <c r="M77" i="5"/>
  <c r="G78" i="5" s="1"/>
  <c r="M75" i="5"/>
  <c r="I76" i="5" s="1"/>
  <c r="M73" i="5"/>
  <c r="H74" i="5" s="1"/>
  <c r="M71" i="5"/>
  <c r="G72" i="5" s="1"/>
  <c r="M69" i="5"/>
  <c r="I70" i="5" s="1"/>
  <c r="M67" i="5"/>
  <c r="M65" i="5"/>
  <c r="I66" i="5" s="1"/>
  <c r="M63" i="5"/>
  <c r="I64" i="5" s="1"/>
  <c r="M61" i="5"/>
  <c r="H62" i="5" s="1"/>
  <c r="M59" i="5"/>
  <c r="G60" i="5" s="1"/>
  <c r="M57" i="5"/>
  <c r="E58" i="5" s="1"/>
  <c r="M55" i="5"/>
  <c r="I56" i="5" s="1"/>
  <c r="M53" i="5"/>
  <c r="I54" i="5" s="1"/>
  <c r="M51" i="5"/>
  <c r="I52" i="5" s="1"/>
  <c r="M49" i="5"/>
  <c r="H50" i="5" s="1"/>
  <c r="M47" i="5"/>
  <c r="G48" i="5" s="1"/>
  <c r="M45" i="5"/>
  <c r="G46" i="5" s="1"/>
  <c r="M43" i="5"/>
  <c r="G44" i="5" s="1"/>
  <c r="M41" i="5"/>
  <c r="G42" i="5" s="1"/>
  <c r="M39" i="5"/>
  <c r="I40" i="5" s="1"/>
  <c r="M37" i="5"/>
  <c r="H38" i="5" s="1"/>
  <c r="M35" i="5"/>
  <c r="G36" i="5" s="1"/>
  <c r="M33" i="5"/>
  <c r="I34" i="5" s="1"/>
  <c r="M31" i="5"/>
  <c r="J32" i="5" s="1"/>
  <c r="M29" i="5"/>
  <c r="I30" i="5" s="1"/>
  <c r="M27" i="5"/>
  <c r="H28" i="5" s="1"/>
  <c r="M25" i="5"/>
  <c r="J26" i="5" s="1"/>
  <c r="M23" i="5"/>
  <c r="I24" i="5" s="1"/>
  <c r="M21" i="5"/>
  <c r="K22" i="5" s="1"/>
  <c r="M19" i="5"/>
  <c r="J20" i="5" s="1"/>
  <c r="L17" i="5"/>
  <c r="K17" i="5"/>
  <c r="J17" i="5"/>
  <c r="I17" i="5"/>
  <c r="H17" i="5"/>
  <c r="G17" i="5"/>
  <c r="F17" i="5"/>
  <c r="E17" i="5"/>
  <c r="D17" i="5"/>
  <c r="M15" i="5"/>
  <c r="K16" i="5" s="1"/>
  <c r="M13" i="5"/>
  <c r="M11" i="5"/>
  <c r="I12" i="5" s="1"/>
  <c r="M9" i="5"/>
  <c r="H10" i="5" s="1"/>
  <c r="L7" i="5"/>
  <c r="K7" i="5"/>
  <c r="J7" i="5"/>
  <c r="I7" i="5"/>
  <c r="H7" i="5"/>
  <c r="G7" i="5"/>
  <c r="F7" i="5"/>
  <c r="E7" i="5"/>
  <c r="D7" i="5"/>
  <c r="I136" i="4"/>
  <c r="M132" i="4"/>
  <c r="N132" i="4" s="1"/>
  <c r="M131" i="4"/>
  <c r="N131" i="4" s="1"/>
  <c r="M129" i="4"/>
  <c r="M127" i="4"/>
  <c r="M125" i="4"/>
  <c r="J126" i="4" s="1"/>
  <c r="M123" i="4"/>
  <c r="I124" i="4" s="1"/>
  <c r="M121" i="4"/>
  <c r="I122" i="4" s="1"/>
  <c r="M119" i="4"/>
  <c r="I120" i="4" s="1"/>
  <c r="M117" i="4"/>
  <c r="L118" i="4" s="1"/>
  <c r="M115" i="4"/>
  <c r="K116" i="4" s="1"/>
  <c r="M113" i="4"/>
  <c r="J114" i="4" s="1"/>
  <c r="M111" i="4"/>
  <c r="I112" i="4" s="1"/>
  <c r="L109" i="4"/>
  <c r="K109" i="4"/>
  <c r="J109" i="4"/>
  <c r="I109" i="4"/>
  <c r="H109" i="4"/>
  <c r="G109" i="4"/>
  <c r="F109" i="4"/>
  <c r="E109" i="4"/>
  <c r="M107" i="4"/>
  <c r="J108" i="4" s="1"/>
  <c r="M101" i="4"/>
  <c r="I102" i="4" s="1"/>
  <c r="M99" i="4"/>
  <c r="M97" i="4"/>
  <c r="I98" i="4" s="1"/>
  <c r="M95" i="4"/>
  <c r="L96" i="4" s="1"/>
  <c r="M93" i="4"/>
  <c r="K94" i="4" s="1"/>
  <c r="M91" i="4"/>
  <c r="J92" i="4" s="1"/>
  <c r="M89" i="4"/>
  <c r="I90" i="4" s="1"/>
  <c r="M87" i="4"/>
  <c r="M85" i="4"/>
  <c r="I86" i="4" s="1"/>
  <c r="M83" i="4"/>
  <c r="M106" i="4"/>
  <c r="N106" i="4" s="1"/>
  <c r="M105" i="4"/>
  <c r="N105" i="4" s="1"/>
  <c r="M104" i="4"/>
  <c r="N104" i="4" s="1"/>
  <c r="M103" i="4"/>
  <c r="N103" i="4" s="1"/>
  <c r="M79" i="4"/>
  <c r="M77" i="4"/>
  <c r="I78" i="4" s="1"/>
  <c r="M75" i="4"/>
  <c r="I76" i="4" s="1"/>
  <c r="M73" i="4"/>
  <c r="H74" i="4" s="1"/>
  <c r="M71" i="4"/>
  <c r="G72" i="4" s="1"/>
  <c r="M69" i="4"/>
  <c r="H70" i="4" s="1"/>
  <c r="M67" i="4"/>
  <c r="H68" i="4" s="1"/>
  <c r="M65" i="4"/>
  <c r="H66" i="4" s="1"/>
  <c r="M63" i="4"/>
  <c r="I64" i="4" s="1"/>
  <c r="M61" i="4"/>
  <c r="H62" i="4" s="1"/>
  <c r="M59" i="4"/>
  <c r="G60" i="4" s="1"/>
  <c r="M57" i="4"/>
  <c r="G58" i="4" s="1"/>
  <c r="M55" i="4"/>
  <c r="I56" i="4" s="1"/>
  <c r="M53" i="4"/>
  <c r="G54" i="4" s="1"/>
  <c r="M51" i="4"/>
  <c r="I52" i="4" s="1"/>
  <c r="M49" i="4"/>
  <c r="H50" i="4" s="1"/>
  <c r="M47" i="4"/>
  <c r="G48" i="4" s="1"/>
  <c r="M45" i="4"/>
  <c r="I46" i="4" s="1"/>
  <c r="M43" i="4"/>
  <c r="M41" i="4"/>
  <c r="I42" i="4" s="1"/>
  <c r="M39" i="4"/>
  <c r="I40" i="4" s="1"/>
  <c r="M37" i="4"/>
  <c r="M35" i="4"/>
  <c r="M33" i="4"/>
  <c r="M31" i="4"/>
  <c r="M29" i="4"/>
  <c r="M27" i="4"/>
  <c r="M21" i="4"/>
  <c r="M19" i="4"/>
  <c r="I20" i="4" s="1"/>
  <c r="M15" i="4"/>
  <c r="J16" i="4" s="1"/>
  <c r="M13" i="4"/>
  <c r="I14" i="4" s="1"/>
  <c r="M11" i="4"/>
  <c r="K12" i="4" s="1"/>
  <c r="M9" i="4"/>
  <c r="L7" i="4"/>
  <c r="K7" i="4"/>
  <c r="J7" i="4"/>
  <c r="I7" i="4"/>
  <c r="H7" i="4"/>
  <c r="G7" i="4"/>
  <c r="F7" i="4"/>
  <c r="E7" i="4"/>
  <c r="D7" i="4"/>
  <c r="D133" i="4" s="1"/>
  <c r="M135" i="3"/>
  <c r="I136" i="3" s="1"/>
  <c r="M132" i="3"/>
  <c r="N132" i="3" s="1"/>
  <c r="M131" i="3"/>
  <c r="N131" i="3" s="1"/>
  <c r="M129" i="3"/>
  <c r="L130" i="3" s="1"/>
  <c r="M127" i="3"/>
  <c r="M125" i="3"/>
  <c r="J126" i="3" s="1"/>
  <c r="M123" i="3"/>
  <c r="L124" i="3" s="1"/>
  <c r="M121" i="3"/>
  <c r="M119" i="3"/>
  <c r="I120" i="3" s="1"/>
  <c r="M117" i="3"/>
  <c r="L118" i="3" s="1"/>
  <c r="M115" i="3"/>
  <c r="K116" i="3" s="1"/>
  <c r="M113" i="3"/>
  <c r="J114" i="3" s="1"/>
  <c r="M111" i="3"/>
  <c r="I112" i="3" s="1"/>
  <c r="L109" i="3"/>
  <c r="K109" i="3"/>
  <c r="J109" i="3"/>
  <c r="I109" i="3"/>
  <c r="H109" i="3"/>
  <c r="G109" i="3"/>
  <c r="F109" i="3"/>
  <c r="E109" i="3"/>
  <c r="M107" i="3"/>
  <c r="J108" i="3" s="1"/>
  <c r="M101" i="3"/>
  <c r="I102" i="3" s="1"/>
  <c r="M99" i="3"/>
  <c r="I100" i="3" s="1"/>
  <c r="M97" i="3"/>
  <c r="I98" i="3" s="1"/>
  <c r="M95" i="3"/>
  <c r="L96" i="3" s="1"/>
  <c r="M93" i="3"/>
  <c r="K94" i="3" s="1"/>
  <c r="M91" i="3"/>
  <c r="J92" i="3" s="1"/>
  <c r="M89" i="3"/>
  <c r="I90" i="3" s="1"/>
  <c r="M87" i="3"/>
  <c r="M85" i="3"/>
  <c r="I86" i="3" s="1"/>
  <c r="M83" i="3"/>
  <c r="L84" i="3" s="1"/>
  <c r="M106" i="3"/>
  <c r="N106" i="3" s="1"/>
  <c r="M105" i="3"/>
  <c r="N105" i="3" s="1"/>
  <c r="M104" i="3"/>
  <c r="N104" i="3" s="1"/>
  <c r="M103" i="3"/>
  <c r="N103" i="3" s="1"/>
  <c r="M79" i="3"/>
  <c r="H80" i="3" s="1"/>
  <c r="M77" i="3"/>
  <c r="I78" i="3" s="1"/>
  <c r="M75" i="3"/>
  <c r="I76" i="3" s="1"/>
  <c r="M73" i="3"/>
  <c r="H74" i="3" s="1"/>
  <c r="M71" i="3"/>
  <c r="G72" i="3" s="1"/>
  <c r="M69" i="3"/>
  <c r="I70" i="3" s="1"/>
  <c r="M67" i="3"/>
  <c r="I68" i="3" s="1"/>
  <c r="M65" i="3"/>
  <c r="I66" i="3" s="1"/>
  <c r="M63" i="3"/>
  <c r="I64" i="3" s="1"/>
  <c r="M61" i="3"/>
  <c r="H62" i="3" s="1"/>
  <c r="M59" i="3"/>
  <c r="G60" i="3" s="1"/>
  <c r="M57" i="3"/>
  <c r="I58" i="3" s="1"/>
  <c r="M55" i="3"/>
  <c r="M53" i="3"/>
  <c r="I54" i="3" s="1"/>
  <c r="M51" i="3"/>
  <c r="I52" i="3" s="1"/>
  <c r="M49" i="3"/>
  <c r="H50" i="3" s="1"/>
  <c r="M47" i="3"/>
  <c r="G48" i="3" s="1"/>
  <c r="M45" i="3"/>
  <c r="I46" i="3" s="1"/>
  <c r="M43" i="3"/>
  <c r="H44" i="3" s="1"/>
  <c r="M41" i="3"/>
  <c r="I42" i="3" s="1"/>
  <c r="M39" i="3"/>
  <c r="I40" i="3" s="1"/>
  <c r="M37" i="3"/>
  <c r="H38" i="3" s="1"/>
  <c r="M35" i="3"/>
  <c r="G36" i="3" s="1"/>
  <c r="M33" i="3"/>
  <c r="I34" i="3" s="1"/>
  <c r="M31" i="3"/>
  <c r="H32" i="3" s="1"/>
  <c r="M29" i="3"/>
  <c r="G30" i="3" s="1"/>
  <c r="M27" i="3"/>
  <c r="I28" i="3" s="1"/>
  <c r="M25" i="3"/>
  <c r="K26" i="3" s="1"/>
  <c r="M23" i="3"/>
  <c r="J24" i="3" s="1"/>
  <c r="M21" i="3"/>
  <c r="I22" i="3" s="1"/>
  <c r="M19" i="3"/>
  <c r="H20" i="3" s="1"/>
  <c r="L17" i="3"/>
  <c r="K17" i="3"/>
  <c r="J17" i="3"/>
  <c r="I17" i="3"/>
  <c r="H17" i="3"/>
  <c r="G17" i="3"/>
  <c r="F17" i="3"/>
  <c r="E17" i="3"/>
  <c r="D17" i="3"/>
  <c r="M15" i="3"/>
  <c r="I16" i="3" s="1"/>
  <c r="M13" i="3"/>
  <c r="H14" i="3" s="1"/>
  <c r="M11" i="3"/>
  <c r="J12" i="3" s="1"/>
  <c r="M9" i="3"/>
  <c r="I10" i="3" s="1"/>
  <c r="L7" i="3"/>
  <c r="K7" i="3"/>
  <c r="J7" i="3"/>
  <c r="I7" i="3"/>
  <c r="H7" i="3"/>
  <c r="G7" i="3"/>
  <c r="F7" i="3"/>
  <c r="E7" i="3"/>
  <c r="D7" i="3"/>
  <c r="M132" i="2"/>
  <c r="N132" i="2" s="1"/>
  <c r="M131" i="2"/>
  <c r="N131" i="2" s="1"/>
  <c r="M129" i="2"/>
  <c r="M127" i="2"/>
  <c r="J128" i="2" s="1"/>
  <c r="M125" i="2"/>
  <c r="M123" i="2"/>
  <c r="M121" i="2"/>
  <c r="M119" i="2"/>
  <c r="M117" i="2"/>
  <c r="M115" i="2"/>
  <c r="M113" i="2"/>
  <c r="M111" i="2"/>
  <c r="M107" i="2"/>
  <c r="M101" i="2"/>
  <c r="M99" i="2"/>
  <c r="G100" i="2" s="1"/>
  <c r="M97" i="2"/>
  <c r="M95" i="2"/>
  <c r="M93" i="2"/>
  <c r="M91" i="2"/>
  <c r="M89" i="2"/>
  <c r="M87" i="2"/>
  <c r="M85" i="2"/>
  <c r="M83" i="2"/>
  <c r="M81" i="2" s="1"/>
  <c r="M106" i="2"/>
  <c r="N106" i="2" s="1"/>
  <c r="M105" i="2"/>
  <c r="M104" i="2"/>
  <c r="N104" i="2" s="1"/>
  <c r="M103" i="2"/>
  <c r="M79" i="2"/>
  <c r="M77" i="2"/>
  <c r="M75" i="2"/>
  <c r="M73" i="2"/>
  <c r="I72" i="2"/>
  <c r="M69" i="2"/>
  <c r="M67" i="2"/>
  <c r="M65" i="2"/>
  <c r="M63" i="2"/>
  <c r="M61" i="2"/>
  <c r="M59" i="2"/>
  <c r="M57" i="2"/>
  <c r="M55" i="2"/>
  <c r="M53" i="2"/>
  <c r="M51" i="2"/>
  <c r="M49" i="2"/>
  <c r="M47" i="2"/>
  <c r="M45" i="2"/>
  <c r="M43" i="2"/>
  <c r="M41" i="2"/>
  <c r="M39" i="2"/>
  <c r="M37" i="2"/>
  <c r="M35" i="2"/>
  <c r="M33" i="2"/>
  <c r="M31" i="2"/>
  <c r="M29" i="2"/>
  <c r="M27" i="2"/>
  <c r="M25" i="2"/>
  <c r="M23" i="2"/>
  <c r="M21" i="2"/>
  <c r="M19" i="2"/>
  <c r="L17" i="2"/>
  <c r="K17" i="2"/>
  <c r="J17" i="2"/>
  <c r="I17" i="2"/>
  <c r="H17" i="2"/>
  <c r="G17" i="2"/>
  <c r="F17" i="2"/>
  <c r="E17" i="2"/>
  <c r="D17" i="2"/>
  <c r="M15" i="2"/>
  <c r="M13" i="2"/>
  <c r="M11" i="2"/>
  <c r="M9" i="2"/>
  <c r="L7" i="2"/>
  <c r="K7" i="2"/>
  <c r="J7" i="2"/>
  <c r="I7" i="2"/>
  <c r="H7" i="2"/>
  <c r="G7" i="2"/>
  <c r="F7" i="2"/>
  <c r="E7" i="2"/>
  <c r="D7" i="2"/>
  <c r="M135" i="1"/>
  <c r="I136" i="1" s="1"/>
  <c r="M132" i="1"/>
  <c r="N132" i="1" s="1"/>
  <c r="M131" i="1"/>
  <c r="N131" i="1" s="1"/>
  <c r="M129" i="1"/>
  <c r="M127" i="1"/>
  <c r="K128" i="1" s="1"/>
  <c r="M125" i="1"/>
  <c r="J126" i="1" s="1"/>
  <c r="M123" i="1"/>
  <c r="M121" i="1"/>
  <c r="I122" i="1" s="1"/>
  <c r="M119" i="1"/>
  <c r="I120" i="1" s="1"/>
  <c r="M117" i="1"/>
  <c r="L118" i="1" s="1"/>
  <c r="M115" i="1"/>
  <c r="K116" i="1" s="1"/>
  <c r="M113" i="1"/>
  <c r="J114" i="1" s="1"/>
  <c r="M111" i="1"/>
  <c r="I112" i="1" s="1"/>
  <c r="L109" i="1"/>
  <c r="K109" i="1"/>
  <c r="J109" i="1"/>
  <c r="I109" i="1"/>
  <c r="H109" i="1"/>
  <c r="G109" i="1"/>
  <c r="F109" i="1"/>
  <c r="E109" i="1"/>
  <c r="M107" i="1"/>
  <c r="J108" i="1" s="1"/>
  <c r="M101" i="1"/>
  <c r="M99" i="1"/>
  <c r="M108" i="16" s="1"/>
  <c r="M97" i="1"/>
  <c r="M95" i="1"/>
  <c r="M93" i="1"/>
  <c r="M91" i="1"/>
  <c r="M89" i="1"/>
  <c r="M87" i="1"/>
  <c r="M96" i="16" s="1"/>
  <c r="H97" i="16" s="1"/>
  <c r="M85" i="1"/>
  <c r="M83" i="1"/>
  <c r="M106" i="1"/>
  <c r="N106" i="1" s="1"/>
  <c r="M105" i="1"/>
  <c r="N105" i="1" s="1"/>
  <c r="M104" i="1"/>
  <c r="N104" i="1" s="1"/>
  <c r="M103" i="1"/>
  <c r="N103" i="1" s="1"/>
  <c r="M79" i="1"/>
  <c r="J80" i="1" s="1"/>
  <c r="M77" i="1"/>
  <c r="I78" i="1" s="1"/>
  <c r="M75" i="1"/>
  <c r="I76" i="1" s="1"/>
  <c r="M73" i="1"/>
  <c r="F74" i="1" s="1"/>
  <c r="M71" i="1"/>
  <c r="M69" i="1"/>
  <c r="H70" i="1" s="1"/>
  <c r="M67" i="1"/>
  <c r="M65" i="1"/>
  <c r="H66" i="1" s="1"/>
  <c r="M63" i="1"/>
  <c r="I64" i="1" s="1"/>
  <c r="M61" i="1"/>
  <c r="H62" i="1" s="1"/>
  <c r="M59" i="1"/>
  <c r="G60" i="1" s="1"/>
  <c r="M57" i="1"/>
  <c r="N57" i="1" s="1"/>
  <c r="M55" i="1"/>
  <c r="I56" i="1" s="1"/>
  <c r="I54" i="1"/>
  <c r="M51" i="1"/>
  <c r="I52" i="1" s="1"/>
  <c r="M49" i="1"/>
  <c r="H50" i="1" s="1"/>
  <c r="M47" i="1"/>
  <c r="G48" i="1" s="1"/>
  <c r="M45" i="1"/>
  <c r="M43" i="1"/>
  <c r="I44" i="1" s="1"/>
  <c r="M41" i="1"/>
  <c r="F42" i="1" s="1"/>
  <c r="I40" i="1"/>
  <c r="M33" i="1"/>
  <c r="H34" i="1" s="1"/>
  <c r="J32" i="1"/>
  <c r="M29" i="1"/>
  <c r="I30" i="1" s="1"/>
  <c r="H28" i="1"/>
  <c r="I26" i="1"/>
  <c r="L24" i="1"/>
  <c r="K22" i="1"/>
  <c r="M15" i="1"/>
  <c r="J16" i="1" s="1"/>
  <c r="M13" i="1"/>
  <c r="I14" i="1" s="1"/>
  <c r="M11" i="1"/>
  <c r="H12" i="1" s="1"/>
  <c r="I10" i="1"/>
  <c r="L7" i="1"/>
  <c r="K7" i="1"/>
  <c r="J7" i="1"/>
  <c r="I7" i="1"/>
  <c r="H7" i="1"/>
  <c r="G7" i="1"/>
  <c r="F7" i="1"/>
  <c r="E7" i="1"/>
  <c r="D7" i="1"/>
  <c r="I86" i="1" l="1"/>
  <c r="M94" i="16"/>
  <c r="I98" i="1"/>
  <c r="L84" i="1"/>
  <c r="M92" i="16"/>
  <c r="I90" i="1"/>
  <c r="M98" i="16"/>
  <c r="I102" i="1"/>
  <c r="J92" i="1"/>
  <c r="M100" i="16"/>
  <c r="L101" i="16" s="1"/>
  <c r="K94" i="1"/>
  <c r="M102" i="16"/>
  <c r="L96" i="1"/>
  <c r="M104" i="16"/>
  <c r="L84" i="7"/>
  <c r="M81" i="7"/>
  <c r="L84" i="4"/>
  <c r="M81" i="4"/>
  <c r="D133" i="7"/>
  <c r="D133" i="10"/>
  <c r="D133" i="13"/>
  <c r="D133" i="8"/>
  <c r="D133" i="3"/>
  <c r="D133" i="12"/>
  <c r="D133" i="9"/>
  <c r="D133" i="5"/>
  <c r="E46" i="1"/>
  <c r="M40" i="16"/>
  <c r="J41" i="16" s="1"/>
  <c r="I28" i="4"/>
  <c r="J28" i="4"/>
  <c r="K28" i="4"/>
  <c r="L28" i="4"/>
  <c r="D90" i="16"/>
  <c r="M28" i="16"/>
  <c r="J29" i="16" s="1"/>
  <c r="M44" i="16"/>
  <c r="H45" i="16" s="1"/>
  <c r="M60" i="16"/>
  <c r="E90" i="16"/>
  <c r="I24" i="2"/>
  <c r="M32" i="16"/>
  <c r="M48" i="16"/>
  <c r="M64" i="16"/>
  <c r="G90" i="16"/>
  <c r="N105" i="2"/>
  <c r="M95" i="16"/>
  <c r="K96" i="2"/>
  <c r="J116" i="2"/>
  <c r="M128" i="16"/>
  <c r="J26" i="2"/>
  <c r="M34" i="16"/>
  <c r="M50" i="16"/>
  <c r="M66" i="16"/>
  <c r="N66" i="16" s="1"/>
  <c r="J74" i="2"/>
  <c r="M82" i="16"/>
  <c r="H90" i="16"/>
  <c r="L98" i="2"/>
  <c r="M111" i="16"/>
  <c r="M130" i="16"/>
  <c r="L131" i="16" s="1"/>
  <c r="I10" i="2"/>
  <c r="M16" i="16"/>
  <c r="H12" i="2"/>
  <c r="M18" i="16"/>
  <c r="E19" i="16" s="1"/>
  <c r="K28" i="2"/>
  <c r="M36" i="16"/>
  <c r="E44" i="2"/>
  <c r="M52" i="16"/>
  <c r="M68" i="16"/>
  <c r="K76" i="2"/>
  <c r="M84" i="16"/>
  <c r="I90" i="16"/>
  <c r="K84" i="2"/>
  <c r="L120" i="2"/>
  <c r="M132" i="16"/>
  <c r="N132" i="16" s="1"/>
  <c r="L136" i="2"/>
  <c r="K14" i="2"/>
  <c r="M20" i="16"/>
  <c r="G30" i="2"/>
  <c r="M38" i="16"/>
  <c r="M54" i="16"/>
  <c r="E55" i="16" s="1"/>
  <c r="J62" i="2"/>
  <c r="M70" i="16"/>
  <c r="F71" i="16" s="1"/>
  <c r="G78" i="2"/>
  <c r="M86" i="16"/>
  <c r="J90" i="16"/>
  <c r="L86" i="2"/>
  <c r="M99" i="16"/>
  <c r="G122" i="2"/>
  <c r="M134" i="16"/>
  <c r="N134" i="16" s="1"/>
  <c r="H16" i="2"/>
  <c r="M22" i="16"/>
  <c r="G23" i="16" s="1"/>
  <c r="M56" i="16"/>
  <c r="H57" i="16" s="1"/>
  <c r="K64" i="2"/>
  <c r="M72" i="16"/>
  <c r="I73" i="16" s="1"/>
  <c r="M88" i="16"/>
  <c r="K90" i="16"/>
  <c r="G88" i="2"/>
  <c r="I108" i="2"/>
  <c r="M120" i="16"/>
  <c r="I124" i="2"/>
  <c r="M136" i="16"/>
  <c r="I72" i="7"/>
  <c r="M80" i="16"/>
  <c r="M42" i="16"/>
  <c r="F43" i="16" s="1"/>
  <c r="E50" i="2"/>
  <c r="M58" i="16"/>
  <c r="G66" i="2"/>
  <c r="M74" i="16"/>
  <c r="G75" i="16" s="1"/>
  <c r="L90" i="16"/>
  <c r="K103" i="16"/>
  <c r="I126" i="2"/>
  <c r="M138" i="16"/>
  <c r="N138" i="16" s="1"/>
  <c r="N103" i="2"/>
  <c r="M93" i="16"/>
  <c r="I92" i="2"/>
  <c r="I112" i="2"/>
  <c r="M124" i="16"/>
  <c r="H125" i="16" s="1"/>
  <c r="I68" i="2"/>
  <c r="M76" i="16"/>
  <c r="I22" i="2"/>
  <c r="M30" i="16"/>
  <c r="M62" i="16"/>
  <c r="I70" i="2"/>
  <c r="M78" i="16"/>
  <c r="F90" i="16"/>
  <c r="J94" i="2"/>
  <c r="M107" i="16"/>
  <c r="I114" i="2"/>
  <c r="M126" i="16"/>
  <c r="N126" i="16" s="1"/>
  <c r="L126" i="7"/>
  <c r="H126" i="7"/>
  <c r="K126" i="7"/>
  <c r="G126" i="7"/>
  <c r="J126" i="7"/>
  <c r="F126" i="7"/>
  <c r="I126" i="7"/>
  <c r="E126" i="7"/>
  <c r="L112" i="7"/>
  <c r="H112" i="7"/>
  <c r="K112" i="7"/>
  <c r="E112" i="7"/>
  <c r="G112" i="7"/>
  <c r="J112" i="7"/>
  <c r="F112" i="7"/>
  <c r="I112" i="7"/>
  <c r="L128" i="7"/>
  <c r="H128" i="7"/>
  <c r="K128" i="7"/>
  <c r="G128" i="7"/>
  <c r="J128" i="7"/>
  <c r="F128" i="7"/>
  <c r="I128" i="7"/>
  <c r="E128" i="7"/>
  <c r="L114" i="7"/>
  <c r="H114" i="7"/>
  <c r="K114" i="7"/>
  <c r="I114" i="7"/>
  <c r="G114" i="7"/>
  <c r="E114" i="7"/>
  <c r="J114" i="7"/>
  <c r="F114" i="7"/>
  <c r="L122" i="7"/>
  <c r="H122" i="7"/>
  <c r="E122" i="7"/>
  <c r="K122" i="7"/>
  <c r="G122" i="7"/>
  <c r="J122" i="7"/>
  <c r="F122" i="7"/>
  <c r="I122" i="7"/>
  <c r="L118" i="7"/>
  <c r="H118" i="7"/>
  <c r="G118" i="7"/>
  <c r="K118" i="7"/>
  <c r="E118" i="7"/>
  <c r="J118" i="7"/>
  <c r="F118" i="7"/>
  <c r="I118" i="7"/>
  <c r="L120" i="7"/>
  <c r="H120" i="7"/>
  <c r="E120" i="7"/>
  <c r="K120" i="7"/>
  <c r="G120" i="7"/>
  <c r="J120" i="7"/>
  <c r="F120" i="7"/>
  <c r="I120" i="7"/>
  <c r="L116" i="7"/>
  <c r="H116" i="7"/>
  <c r="I116" i="7"/>
  <c r="K116" i="7"/>
  <c r="G116" i="7"/>
  <c r="J116" i="7"/>
  <c r="F116" i="7"/>
  <c r="E116" i="7"/>
  <c r="N123" i="7"/>
  <c r="L124" i="7"/>
  <c r="H124" i="7"/>
  <c r="I124" i="7"/>
  <c r="K124" i="7"/>
  <c r="G124" i="7"/>
  <c r="J124" i="7"/>
  <c r="F124" i="7"/>
  <c r="E124" i="7"/>
  <c r="J28" i="7"/>
  <c r="I28" i="7"/>
  <c r="I124" i="1"/>
  <c r="G124" i="1"/>
  <c r="H88" i="8"/>
  <c r="I88" i="8"/>
  <c r="E28" i="4"/>
  <c r="G28" i="4"/>
  <c r="F28" i="4"/>
  <c r="H28" i="4"/>
  <c r="E22" i="4"/>
  <c r="I22" i="4"/>
  <c r="K22" i="4"/>
  <c r="L22" i="4"/>
  <c r="F22" i="4"/>
  <c r="J22" i="4"/>
  <c r="G22" i="4"/>
  <c r="H22" i="4"/>
  <c r="E30" i="4"/>
  <c r="I30" i="4"/>
  <c r="G30" i="4"/>
  <c r="L30" i="4"/>
  <c r="F30" i="4"/>
  <c r="J30" i="4"/>
  <c r="K30" i="4"/>
  <c r="H30" i="4"/>
  <c r="E38" i="4"/>
  <c r="I38" i="4"/>
  <c r="G38" i="4"/>
  <c r="K38" i="4"/>
  <c r="L38" i="4"/>
  <c r="F38" i="4"/>
  <c r="J38" i="4"/>
  <c r="H38" i="4"/>
  <c r="E32" i="4"/>
  <c r="I32" i="4"/>
  <c r="G32" i="4"/>
  <c r="L32" i="4"/>
  <c r="F32" i="4"/>
  <c r="J32" i="4"/>
  <c r="K32" i="4"/>
  <c r="H32" i="4"/>
  <c r="E36" i="4"/>
  <c r="I36" i="4"/>
  <c r="G36" i="4"/>
  <c r="L36" i="4"/>
  <c r="F36" i="4"/>
  <c r="J36" i="4"/>
  <c r="K36" i="4"/>
  <c r="H36" i="4"/>
  <c r="E24" i="4"/>
  <c r="I24" i="4"/>
  <c r="L24" i="4"/>
  <c r="F24" i="4"/>
  <c r="J24" i="4"/>
  <c r="G24" i="4"/>
  <c r="K24" i="4"/>
  <c r="H24" i="4"/>
  <c r="E26" i="4"/>
  <c r="I26" i="4"/>
  <c r="G26" i="4"/>
  <c r="L26" i="4"/>
  <c r="F26" i="4"/>
  <c r="J26" i="4"/>
  <c r="K26" i="4"/>
  <c r="H26" i="4"/>
  <c r="E34" i="4"/>
  <c r="I34" i="4"/>
  <c r="G34" i="4"/>
  <c r="L34" i="4"/>
  <c r="F34" i="4"/>
  <c r="J34" i="4"/>
  <c r="K34" i="4"/>
  <c r="H34" i="4"/>
  <c r="I34" i="2"/>
  <c r="E34" i="2"/>
  <c r="K40" i="2"/>
  <c r="E40" i="2"/>
  <c r="I48" i="2"/>
  <c r="E48" i="2"/>
  <c r="I56" i="2"/>
  <c r="E56" i="2"/>
  <c r="G42" i="2"/>
  <c r="E42" i="2"/>
  <c r="I58" i="2"/>
  <c r="E58" i="2"/>
  <c r="I36" i="2"/>
  <c r="E36" i="2"/>
  <c r="K52" i="2"/>
  <c r="E52" i="2"/>
  <c r="I60" i="2"/>
  <c r="E60" i="2"/>
  <c r="J38" i="2"/>
  <c r="E38" i="2"/>
  <c r="I46" i="2"/>
  <c r="E46" i="2"/>
  <c r="G54" i="2"/>
  <c r="E54" i="2"/>
  <c r="N59" i="8"/>
  <c r="L145" i="16"/>
  <c r="F64" i="13"/>
  <c r="E76" i="11"/>
  <c r="I58" i="4"/>
  <c r="J14" i="11"/>
  <c r="E14" i="13"/>
  <c r="N51" i="3"/>
  <c r="G102" i="13"/>
  <c r="L112" i="13"/>
  <c r="F10" i="2"/>
  <c r="L94" i="13"/>
  <c r="N37" i="11"/>
  <c r="F128" i="12"/>
  <c r="N123" i="12"/>
  <c r="L124" i="9"/>
  <c r="F120" i="14"/>
  <c r="G120" i="9"/>
  <c r="G120" i="1"/>
  <c r="G118" i="12"/>
  <c r="N117" i="11"/>
  <c r="F116" i="14"/>
  <c r="H116" i="14"/>
  <c r="F116" i="12"/>
  <c r="H116" i="12"/>
  <c r="N115" i="10"/>
  <c r="F116" i="4"/>
  <c r="L116" i="3"/>
  <c r="E114" i="11"/>
  <c r="G114" i="10"/>
  <c r="K114" i="10"/>
  <c r="H114" i="5"/>
  <c r="E114" i="1"/>
  <c r="F112" i="8"/>
  <c r="G112" i="8"/>
  <c r="N111" i="7"/>
  <c r="N111" i="3"/>
  <c r="G112" i="1"/>
  <c r="H112" i="1"/>
  <c r="H108" i="12"/>
  <c r="G108" i="2"/>
  <c r="K16" i="1"/>
  <c r="J14" i="14"/>
  <c r="F14" i="11"/>
  <c r="G14" i="10"/>
  <c r="H14" i="2"/>
  <c r="L12" i="10"/>
  <c r="J12" i="8"/>
  <c r="K12" i="3"/>
  <c r="E10" i="3"/>
  <c r="K10" i="3"/>
  <c r="L10" i="2"/>
  <c r="F10" i="1"/>
  <c r="L10" i="1"/>
  <c r="G130" i="14"/>
  <c r="G130" i="13"/>
  <c r="G130" i="11"/>
  <c r="J130" i="11"/>
  <c r="G130" i="10"/>
  <c r="G130" i="9"/>
  <c r="G130" i="5"/>
  <c r="H128" i="12"/>
  <c r="L128" i="12"/>
  <c r="F128" i="10"/>
  <c r="H128" i="10"/>
  <c r="L128" i="8"/>
  <c r="N127" i="7"/>
  <c r="E128" i="2"/>
  <c r="K126" i="14"/>
  <c r="E126" i="14"/>
  <c r="G126" i="14"/>
  <c r="H126" i="14"/>
  <c r="E126" i="12"/>
  <c r="G126" i="12"/>
  <c r="H126" i="12"/>
  <c r="E126" i="11"/>
  <c r="G126" i="11"/>
  <c r="H126" i="11"/>
  <c r="K126" i="11"/>
  <c r="E126" i="8"/>
  <c r="G126" i="8"/>
  <c r="E126" i="5"/>
  <c r="G126" i="5"/>
  <c r="K126" i="5"/>
  <c r="N125" i="2"/>
  <c r="K126" i="2"/>
  <c r="G126" i="2"/>
  <c r="E126" i="2"/>
  <c r="L126" i="2"/>
  <c r="F126" i="2"/>
  <c r="H126" i="1"/>
  <c r="K126" i="1"/>
  <c r="N123" i="14"/>
  <c r="F124" i="14"/>
  <c r="G124" i="14"/>
  <c r="F124" i="12"/>
  <c r="G124" i="12"/>
  <c r="H124" i="12"/>
  <c r="L124" i="11"/>
  <c r="L124" i="10"/>
  <c r="N123" i="10"/>
  <c r="F124" i="10"/>
  <c r="J124" i="10"/>
  <c r="F124" i="8"/>
  <c r="G124" i="8"/>
  <c r="F124" i="5"/>
  <c r="J124" i="5"/>
  <c r="L124" i="5"/>
  <c r="N123" i="5"/>
  <c r="F124" i="4"/>
  <c r="H124" i="4"/>
  <c r="J124" i="4"/>
  <c r="N123" i="4"/>
  <c r="H124" i="1"/>
  <c r="J124" i="1"/>
  <c r="J122" i="2"/>
  <c r="K120" i="14"/>
  <c r="N119" i="14"/>
  <c r="L120" i="14"/>
  <c r="E120" i="14"/>
  <c r="N119" i="12"/>
  <c r="L120" i="12"/>
  <c r="E120" i="12"/>
  <c r="F120" i="12"/>
  <c r="K120" i="12"/>
  <c r="G120" i="11"/>
  <c r="F120" i="11"/>
  <c r="N119" i="10"/>
  <c r="K120" i="10"/>
  <c r="G120" i="10"/>
  <c r="E120" i="10"/>
  <c r="L120" i="10"/>
  <c r="F120" i="10"/>
  <c r="H120" i="9"/>
  <c r="E120" i="9"/>
  <c r="L120" i="9"/>
  <c r="F120" i="9"/>
  <c r="N119" i="8"/>
  <c r="J120" i="8"/>
  <c r="N119" i="7"/>
  <c r="H120" i="5"/>
  <c r="L120" i="5"/>
  <c r="E120" i="5"/>
  <c r="F120" i="5"/>
  <c r="F120" i="4"/>
  <c r="G120" i="4"/>
  <c r="E120" i="3"/>
  <c r="L120" i="3"/>
  <c r="G120" i="3"/>
  <c r="H120" i="3"/>
  <c r="N119" i="3"/>
  <c r="K120" i="3"/>
  <c r="J120" i="2"/>
  <c r="H120" i="1"/>
  <c r="F120" i="1"/>
  <c r="G118" i="14"/>
  <c r="G118" i="13"/>
  <c r="G118" i="11"/>
  <c r="G118" i="9"/>
  <c r="N117" i="8"/>
  <c r="G118" i="8"/>
  <c r="G118" i="5"/>
  <c r="E118" i="4"/>
  <c r="G118" i="4"/>
  <c r="K118" i="4"/>
  <c r="N117" i="3"/>
  <c r="G118" i="3"/>
  <c r="L116" i="14"/>
  <c r="L116" i="12"/>
  <c r="L116" i="11"/>
  <c r="F116" i="11"/>
  <c r="F116" i="10"/>
  <c r="H116" i="10"/>
  <c r="L116" i="10"/>
  <c r="L116" i="9"/>
  <c r="F116" i="9"/>
  <c r="H116" i="5"/>
  <c r="L116" i="5"/>
  <c r="H116" i="4"/>
  <c r="J116" i="4"/>
  <c r="N115" i="4"/>
  <c r="L116" i="4"/>
  <c r="F116" i="3"/>
  <c r="L116" i="1"/>
  <c r="N113" i="14"/>
  <c r="E114" i="14"/>
  <c r="E114" i="13"/>
  <c r="G114" i="13"/>
  <c r="H114" i="13"/>
  <c r="K114" i="13"/>
  <c r="E114" i="12"/>
  <c r="G114" i="12"/>
  <c r="K114" i="11"/>
  <c r="H114" i="9"/>
  <c r="G114" i="9"/>
  <c r="E114" i="8"/>
  <c r="K114" i="8"/>
  <c r="K114" i="5"/>
  <c r="E114" i="5"/>
  <c r="G114" i="5"/>
  <c r="K114" i="4"/>
  <c r="E114" i="4"/>
  <c r="H114" i="3"/>
  <c r="K114" i="3"/>
  <c r="G114" i="2"/>
  <c r="H114" i="2"/>
  <c r="E114" i="2"/>
  <c r="L114" i="2"/>
  <c r="F114" i="2"/>
  <c r="G114" i="1"/>
  <c r="H114" i="1"/>
  <c r="K114" i="1"/>
  <c r="N111" i="14"/>
  <c r="F112" i="14"/>
  <c r="F112" i="12"/>
  <c r="G112" i="12"/>
  <c r="N111" i="12"/>
  <c r="J112" i="11"/>
  <c r="F112" i="11"/>
  <c r="G112" i="11"/>
  <c r="N111" i="10"/>
  <c r="F112" i="10"/>
  <c r="G112" i="9"/>
  <c r="H112" i="9"/>
  <c r="N111" i="9"/>
  <c r="J112" i="9"/>
  <c r="F112" i="9"/>
  <c r="H112" i="8"/>
  <c r="N111" i="8"/>
  <c r="J112" i="8"/>
  <c r="G112" i="5"/>
  <c r="J112" i="5"/>
  <c r="N111" i="5"/>
  <c r="L112" i="5"/>
  <c r="F112" i="5"/>
  <c r="J112" i="4"/>
  <c r="F112" i="3"/>
  <c r="H112" i="3"/>
  <c r="J112" i="3"/>
  <c r="J112" i="1"/>
  <c r="G108" i="14"/>
  <c r="H108" i="14"/>
  <c r="K108" i="14"/>
  <c r="K108" i="12"/>
  <c r="E108" i="12"/>
  <c r="G108" i="12"/>
  <c r="K108" i="11"/>
  <c r="E108" i="10"/>
  <c r="K108" i="10"/>
  <c r="E108" i="8"/>
  <c r="K108" i="8"/>
  <c r="E108" i="7"/>
  <c r="G108" i="7"/>
  <c r="K108" i="7"/>
  <c r="E108" i="5"/>
  <c r="K108" i="5"/>
  <c r="H108" i="2"/>
  <c r="K108" i="2"/>
  <c r="N107" i="2"/>
  <c r="E16" i="14"/>
  <c r="K16" i="14"/>
  <c r="K16" i="12"/>
  <c r="E16" i="10"/>
  <c r="F16" i="10"/>
  <c r="K16" i="10"/>
  <c r="G16" i="9"/>
  <c r="H16" i="9"/>
  <c r="G16" i="8"/>
  <c r="H16" i="8"/>
  <c r="J16" i="5"/>
  <c r="L16" i="5"/>
  <c r="F16" i="4"/>
  <c r="G16" i="4"/>
  <c r="K16" i="4"/>
  <c r="J16" i="3"/>
  <c r="G14" i="14"/>
  <c r="H14" i="14"/>
  <c r="E14" i="12"/>
  <c r="F14" i="12"/>
  <c r="L14" i="12"/>
  <c r="H14" i="12"/>
  <c r="L14" i="11"/>
  <c r="N13" i="11"/>
  <c r="H14" i="10"/>
  <c r="E14" i="10"/>
  <c r="L14" i="10"/>
  <c r="F14" i="10"/>
  <c r="H14" i="4"/>
  <c r="J14" i="2"/>
  <c r="H14" i="1"/>
  <c r="J14" i="1"/>
  <c r="N11" i="13"/>
  <c r="K12" i="13"/>
  <c r="G12" i="13"/>
  <c r="E12" i="13"/>
  <c r="L12" i="13"/>
  <c r="F12" i="13"/>
  <c r="E12" i="11"/>
  <c r="K12" i="11"/>
  <c r="F12" i="10"/>
  <c r="E12" i="9"/>
  <c r="K12" i="9"/>
  <c r="H12" i="9"/>
  <c r="F12" i="9"/>
  <c r="G12" i="9"/>
  <c r="L12" i="8"/>
  <c r="N11" i="8"/>
  <c r="E12" i="8"/>
  <c r="L12" i="4"/>
  <c r="N9" i="13"/>
  <c r="F10" i="13"/>
  <c r="J10" i="13"/>
  <c r="K10" i="12"/>
  <c r="E10" i="9"/>
  <c r="H10" i="9"/>
  <c r="K10" i="9"/>
  <c r="N9" i="9"/>
  <c r="L10" i="9"/>
  <c r="M7" i="8"/>
  <c r="L8" i="8" s="1"/>
  <c r="E10" i="8"/>
  <c r="K10" i="8"/>
  <c r="E10" i="7"/>
  <c r="F10" i="7"/>
  <c r="K10" i="7"/>
  <c r="F10" i="3"/>
  <c r="L10" i="3"/>
  <c r="G10" i="3"/>
  <c r="N9" i="3"/>
  <c r="H10" i="3"/>
  <c r="G10" i="2"/>
  <c r="N9" i="2"/>
  <c r="H10" i="2"/>
  <c r="E10" i="2"/>
  <c r="K10" i="2"/>
  <c r="G10" i="1"/>
  <c r="N9" i="1"/>
  <c r="H10" i="1"/>
  <c r="E10" i="1"/>
  <c r="K10" i="1"/>
  <c r="H115" i="16"/>
  <c r="I115" i="16"/>
  <c r="G113" i="16"/>
  <c r="H113" i="16"/>
  <c r="E13" i="16"/>
  <c r="F13" i="16"/>
  <c r="J13" i="16"/>
  <c r="K13" i="16"/>
  <c r="E9" i="16"/>
  <c r="J9" i="16"/>
  <c r="K9" i="16"/>
  <c r="F64" i="14"/>
  <c r="E54" i="14"/>
  <c r="N39" i="14"/>
  <c r="H40" i="14"/>
  <c r="I36" i="14"/>
  <c r="N19" i="14"/>
  <c r="N97" i="13"/>
  <c r="K92" i="13"/>
  <c r="K86" i="13"/>
  <c r="F40" i="13"/>
  <c r="F52" i="12"/>
  <c r="E48" i="11"/>
  <c r="J90" i="10"/>
  <c r="N63" i="10"/>
  <c r="H64" i="10"/>
  <c r="H40" i="10"/>
  <c r="E72" i="9"/>
  <c r="F52" i="9"/>
  <c r="H78" i="8"/>
  <c r="F60" i="8"/>
  <c r="J60" i="8"/>
  <c r="E60" i="8"/>
  <c r="N79" i="5"/>
  <c r="F80" i="5"/>
  <c r="N45" i="5"/>
  <c r="N37" i="5"/>
  <c r="G102" i="4"/>
  <c r="E74" i="2"/>
  <c r="H64" i="2"/>
  <c r="L26" i="2"/>
  <c r="J14" i="5"/>
  <c r="E14" i="5"/>
  <c r="K14" i="5"/>
  <c r="N115" i="7"/>
  <c r="J50" i="2"/>
  <c r="G50" i="2"/>
  <c r="K118" i="2"/>
  <c r="F118" i="2"/>
  <c r="L118" i="2"/>
  <c r="I124" i="3"/>
  <c r="J124" i="3"/>
  <c r="H124" i="3"/>
  <c r="N123" i="3"/>
  <c r="G124" i="3"/>
  <c r="F124" i="3"/>
  <c r="J10" i="4"/>
  <c r="E10" i="4"/>
  <c r="K10" i="4"/>
  <c r="H10" i="4"/>
  <c r="K128" i="4"/>
  <c r="L128" i="4"/>
  <c r="J128" i="4"/>
  <c r="N127" i="4"/>
  <c r="H128" i="4"/>
  <c r="F128" i="4"/>
  <c r="J20" i="1"/>
  <c r="I20" i="1"/>
  <c r="E20" i="1"/>
  <c r="L130" i="1"/>
  <c r="G130" i="1"/>
  <c r="L130" i="4"/>
  <c r="E130" i="4"/>
  <c r="K130" i="4"/>
  <c r="G130" i="4"/>
  <c r="K130" i="2"/>
  <c r="F130" i="2"/>
  <c r="L130" i="2"/>
  <c r="K128" i="3"/>
  <c r="F128" i="3"/>
  <c r="L128" i="3"/>
  <c r="E108" i="1"/>
  <c r="G118" i="1"/>
  <c r="L124" i="1"/>
  <c r="M7" i="2"/>
  <c r="K8" i="2" s="1"/>
  <c r="J108" i="2"/>
  <c r="E116" i="2"/>
  <c r="N121" i="2"/>
  <c r="L122" i="2"/>
  <c r="E12" i="3"/>
  <c r="N71" i="3"/>
  <c r="E108" i="3"/>
  <c r="L112" i="3"/>
  <c r="J120" i="3"/>
  <c r="E126" i="3"/>
  <c r="N13" i="4"/>
  <c r="K14" i="4"/>
  <c r="H16" i="4"/>
  <c r="E52" i="4"/>
  <c r="E108" i="4"/>
  <c r="N111" i="4"/>
  <c r="H120" i="4"/>
  <c r="L124" i="4"/>
  <c r="N11" i="5"/>
  <c r="G120" i="5"/>
  <c r="F128" i="5"/>
  <c r="J16" i="7"/>
  <c r="K16" i="7"/>
  <c r="J34" i="7"/>
  <c r="G34" i="7"/>
  <c r="J14" i="8"/>
  <c r="G66" i="9"/>
  <c r="F66" i="9"/>
  <c r="J126" i="9"/>
  <c r="K126" i="9"/>
  <c r="H126" i="9"/>
  <c r="G126" i="9"/>
  <c r="E126" i="9"/>
  <c r="J10" i="10"/>
  <c r="K10" i="10"/>
  <c r="H10" i="10"/>
  <c r="E10" i="10"/>
  <c r="K12" i="12"/>
  <c r="L12" i="12"/>
  <c r="F12" i="12"/>
  <c r="J16" i="12"/>
  <c r="H16" i="12"/>
  <c r="G16" i="12"/>
  <c r="F16" i="12"/>
  <c r="E16" i="12"/>
  <c r="J14" i="13"/>
  <c r="K14" i="13"/>
  <c r="H14" i="13"/>
  <c r="G14" i="13"/>
  <c r="F14" i="13"/>
  <c r="I112" i="13"/>
  <c r="H112" i="13"/>
  <c r="G112" i="13"/>
  <c r="F112" i="13"/>
  <c r="N111" i="13"/>
  <c r="I124" i="13"/>
  <c r="J124" i="13"/>
  <c r="H124" i="13"/>
  <c r="G124" i="13"/>
  <c r="F124" i="13"/>
  <c r="L130" i="12"/>
  <c r="G130" i="12"/>
  <c r="I120" i="13"/>
  <c r="G120" i="13"/>
  <c r="F120" i="13"/>
  <c r="L120" i="13"/>
  <c r="E120" i="13"/>
  <c r="K120" i="13"/>
  <c r="N119" i="13"/>
  <c r="N85" i="1"/>
  <c r="G108" i="1"/>
  <c r="L112" i="1"/>
  <c r="J120" i="1"/>
  <c r="N123" i="1"/>
  <c r="F128" i="1"/>
  <c r="N13" i="2"/>
  <c r="G16" i="2"/>
  <c r="G116" i="2"/>
  <c r="E122" i="2"/>
  <c r="F12" i="3"/>
  <c r="H108" i="3"/>
  <c r="G126" i="3"/>
  <c r="E14" i="4"/>
  <c r="L14" i="4"/>
  <c r="K108" i="4"/>
  <c r="F112" i="4"/>
  <c r="J120" i="4"/>
  <c r="G12" i="5"/>
  <c r="H128" i="5"/>
  <c r="K128" i="9"/>
  <c r="L128" i="9"/>
  <c r="I16" i="11"/>
  <c r="G16" i="11"/>
  <c r="F16" i="11"/>
  <c r="L16" i="11"/>
  <c r="E16" i="11"/>
  <c r="K16" i="11"/>
  <c r="N15" i="11"/>
  <c r="I32" i="11"/>
  <c r="F32" i="11"/>
  <c r="J120" i="13"/>
  <c r="J126" i="13"/>
  <c r="K126" i="13"/>
  <c r="H126" i="13"/>
  <c r="G126" i="13"/>
  <c r="E126" i="13"/>
  <c r="J10" i="14"/>
  <c r="H10" i="14"/>
  <c r="G10" i="14"/>
  <c r="F10" i="14"/>
  <c r="E10" i="14"/>
  <c r="I14" i="8"/>
  <c r="G14" i="8"/>
  <c r="F14" i="8"/>
  <c r="L14" i="8"/>
  <c r="E14" i="8"/>
  <c r="K14" i="8"/>
  <c r="N13" i="8"/>
  <c r="K116" i="8"/>
  <c r="L116" i="8"/>
  <c r="L130" i="8"/>
  <c r="G130" i="8"/>
  <c r="N129" i="8"/>
  <c r="J14" i="4"/>
  <c r="L112" i="4"/>
  <c r="I14" i="7"/>
  <c r="J14" i="7"/>
  <c r="H14" i="7"/>
  <c r="G14" i="7"/>
  <c r="N13" i="7"/>
  <c r="M7" i="1"/>
  <c r="K8" i="1" s="1"/>
  <c r="L14" i="1"/>
  <c r="J10" i="1"/>
  <c r="F14" i="1"/>
  <c r="E16" i="1"/>
  <c r="H86" i="1"/>
  <c r="H108" i="1"/>
  <c r="N111" i="1"/>
  <c r="F116" i="1"/>
  <c r="N119" i="1"/>
  <c r="K120" i="1"/>
  <c r="F124" i="1"/>
  <c r="E126" i="1"/>
  <c r="H128" i="1"/>
  <c r="J10" i="2"/>
  <c r="F14" i="2"/>
  <c r="I16" i="2"/>
  <c r="L74" i="2"/>
  <c r="E88" i="2"/>
  <c r="E108" i="2"/>
  <c r="L108" i="2"/>
  <c r="J114" i="2"/>
  <c r="H116" i="2"/>
  <c r="N119" i="2"/>
  <c r="F122" i="2"/>
  <c r="H126" i="2"/>
  <c r="H128" i="2"/>
  <c r="M7" i="3"/>
  <c r="E8" i="3" s="1"/>
  <c r="J10" i="3"/>
  <c r="G12" i="3"/>
  <c r="N15" i="3"/>
  <c r="K108" i="3"/>
  <c r="E114" i="3"/>
  <c r="H126" i="3"/>
  <c r="G130" i="3"/>
  <c r="M7" i="4"/>
  <c r="H8" i="4" s="1"/>
  <c r="F14" i="4"/>
  <c r="L16" i="4"/>
  <c r="N63" i="4"/>
  <c r="G112" i="4"/>
  <c r="N119" i="4"/>
  <c r="K120" i="4"/>
  <c r="E126" i="4"/>
  <c r="M7" i="5"/>
  <c r="F8" i="5" s="1"/>
  <c r="H12" i="5"/>
  <c r="N15" i="5"/>
  <c r="J120" i="5"/>
  <c r="L128" i="5"/>
  <c r="J108" i="9"/>
  <c r="K108" i="9"/>
  <c r="H108" i="9"/>
  <c r="G108" i="9"/>
  <c r="E108" i="9"/>
  <c r="N75" i="10"/>
  <c r="J126" i="10"/>
  <c r="K126" i="10"/>
  <c r="G126" i="10"/>
  <c r="E126" i="10"/>
  <c r="H16" i="11"/>
  <c r="N85" i="11"/>
  <c r="M7" i="12"/>
  <c r="I8" i="12" s="1"/>
  <c r="F22" i="12"/>
  <c r="E54" i="12"/>
  <c r="J108" i="13"/>
  <c r="K108" i="13"/>
  <c r="E108" i="13"/>
  <c r="K116" i="13"/>
  <c r="L116" i="13"/>
  <c r="H116" i="13"/>
  <c r="F116" i="13"/>
  <c r="K128" i="13"/>
  <c r="L128" i="13"/>
  <c r="H128" i="13"/>
  <c r="K10" i="14"/>
  <c r="K122" i="2"/>
  <c r="L12" i="3"/>
  <c r="L118" i="10"/>
  <c r="G118" i="10"/>
  <c r="G72" i="11"/>
  <c r="N71" i="11"/>
  <c r="K128" i="11"/>
  <c r="L128" i="11"/>
  <c r="F128" i="11"/>
  <c r="H70" i="12"/>
  <c r="G90" i="12"/>
  <c r="N123" i="13"/>
  <c r="N13" i="1"/>
  <c r="G14" i="1"/>
  <c r="H16" i="1"/>
  <c r="K108" i="1"/>
  <c r="F112" i="1"/>
  <c r="H116" i="1"/>
  <c r="E120" i="1"/>
  <c r="L120" i="1"/>
  <c r="G126" i="1"/>
  <c r="L128" i="1"/>
  <c r="G14" i="2"/>
  <c r="L88" i="2"/>
  <c r="K98" i="2"/>
  <c r="F108" i="2"/>
  <c r="N113" i="2"/>
  <c r="K114" i="2"/>
  <c r="K116" i="2"/>
  <c r="G120" i="2"/>
  <c r="H122" i="2"/>
  <c r="J126" i="2"/>
  <c r="K128" i="2"/>
  <c r="H12" i="3"/>
  <c r="G16" i="3"/>
  <c r="G112" i="3"/>
  <c r="G114" i="3"/>
  <c r="F120" i="3"/>
  <c r="K126" i="3"/>
  <c r="F12" i="4"/>
  <c r="G14" i="4"/>
  <c r="E16" i="4"/>
  <c r="H112" i="4"/>
  <c r="E120" i="4"/>
  <c r="L120" i="4"/>
  <c r="G124" i="4"/>
  <c r="K126" i="4"/>
  <c r="J12" i="5"/>
  <c r="F16" i="5"/>
  <c r="E40" i="5"/>
  <c r="L80" i="5"/>
  <c r="F116" i="5"/>
  <c r="N119" i="5"/>
  <c r="K120" i="5"/>
  <c r="G124" i="5"/>
  <c r="H126" i="5"/>
  <c r="I120" i="8"/>
  <c r="H120" i="8"/>
  <c r="G120" i="8"/>
  <c r="F120" i="8"/>
  <c r="L120" i="8"/>
  <c r="E120" i="8"/>
  <c r="K94" i="9"/>
  <c r="F94" i="9"/>
  <c r="I124" i="9"/>
  <c r="J124" i="9"/>
  <c r="H124" i="9"/>
  <c r="G124" i="9"/>
  <c r="F124" i="9"/>
  <c r="N25" i="10"/>
  <c r="G60" i="10"/>
  <c r="N59" i="10"/>
  <c r="M7" i="11"/>
  <c r="L8" i="11" s="1"/>
  <c r="I10" i="11"/>
  <c r="J10" i="11"/>
  <c r="H10" i="11"/>
  <c r="G10" i="11"/>
  <c r="J16" i="11"/>
  <c r="I124" i="11"/>
  <c r="H124" i="11"/>
  <c r="G124" i="11"/>
  <c r="F124" i="11"/>
  <c r="N123" i="11"/>
  <c r="H16" i="13"/>
  <c r="I16" i="13"/>
  <c r="F128" i="13"/>
  <c r="L10" i="14"/>
  <c r="G10" i="7"/>
  <c r="F12" i="8"/>
  <c r="L16" i="8"/>
  <c r="K60" i="8"/>
  <c r="L112" i="8"/>
  <c r="H124" i="8"/>
  <c r="H126" i="8"/>
  <c r="F10" i="9"/>
  <c r="L12" i="9"/>
  <c r="J16" i="9"/>
  <c r="K114" i="9"/>
  <c r="J120" i="9"/>
  <c r="J14" i="10"/>
  <c r="G16" i="10"/>
  <c r="J112" i="10"/>
  <c r="H120" i="10"/>
  <c r="L128" i="10"/>
  <c r="H112" i="11"/>
  <c r="J118" i="11"/>
  <c r="H120" i="11"/>
  <c r="G14" i="12"/>
  <c r="H112" i="12"/>
  <c r="H114" i="12"/>
  <c r="G120" i="12"/>
  <c r="J124" i="12"/>
  <c r="K126" i="12"/>
  <c r="L10" i="13"/>
  <c r="H12" i="13"/>
  <c r="G112" i="14"/>
  <c r="G114" i="14"/>
  <c r="J124" i="14"/>
  <c r="M7" i="7"/>
  <c r="E8" i="7" s="1"/>
  <c r="H10" i="7"/>
  <c r="G12" i="8"/>
  <c r="J124" i="8"/>
  <c r="K126" i="8"/>
  <c r="G10" i="9"/>
  <c r="E76" i="9"/>
  <c r="L112" i="9"/>
  <c r="N119" i="9"/>
  <c r="K120" i="9"/>
  <c r="E136" i="9"/>
  <c r="N13" i="10"/>
  <c r="K14" i="10"/>
  <c r="H16" i="10"/>
  <c r="L112" i="10"/>
  <c r="J120" i="10"/>
  <c r="J120" i="11"/>
  <c r="J112" i="12"/>
  <c r="K114" i="12"/>
  <c r="H120" i="12"/>
  <c r="L124" i="12"/>
  <c r="J12" i="13"/>
  <c r="J112" i="14"/>
  <c r="H114" i="14"/>
  <c r="G120" i="14"/>
  <c r="L124" i="14"/>
  <c r="L124" i="8"/>
  <c r="K133" i="9"/>
  <c r="I74" i="11"/>
  <c r="L112" i="11"/>
  <c r="N119" i="11"/>
  <c r="K120" i="11"/>
  <c r="E10" i="12"/>
  <c r="J14" i="12"/>
  <c r="N57" i="12"/>
  <c r="H66" i="12"/>
  <c r="L112" i="12"/>
  <c r="J120" i="12"/>
  <c r="M7" i="13"/>
  <c r="H8" i="13" s="1"/>
  <c r="N13" i="14"/>
  <c r="E108" i="14"/>
  <c r="L112" i="14"/>
  <c r="K114" i="14"/>
  <c r="H120" i="14"/>
  <c r="L10" i="7"/>
  <c r="G130" i="7"/>
  <c r="K12" i="8"/>
  <c r="F16" i="8"/>
  <c r="G40" i="8"/>
  <c r="N123" i="8"/>
  <c r="F128" i="8"/>
  <c r="M7" i="9"/>
  <c r="E8" i="9" s="1"/>
  <c r="J10" i="9"/>
  <c r="N15" i="9"/>
  <c r="N27" i="9"/>
  <c r="J90" i="9"/>
  <c r="E114" i="9"/>
  <c r="M7" i="10"/>
  <c r="H8" i="10" s="1"/>
  <c r="L16" i="10"/>
  <c r="E114" i="10"/>
  <c r="K133" i="11"/>
  <c r="N55" i="11"/>
  <c r="E108" i="11"/>
  <c r="N111" i="11"/>
  <c r="E120" i="11"/>
  <c r="L120" i="11"/>
  <c r="N129" i="11"/>
  <c r="H10" i="12"/>
  <c r="N13" i="12"/>
  <c r="K14" i="12"/>
  <c r="I58" i="12"/>
  <c r="M7" i="14"/>
  <c r="K8" i="14" s="1"/>
  <c r="J120" i="14"/>
  <c r="N125" i="14"/>
  <c r="F136" i="14"/>
  <c r="K136" i="14"/>
  <c r="N101" i="14"/>
  <c r="F102" i="14"/>
  <c r="L102" i="14"/>
  <c r="F98" i="14"/>
  <c r="K98" i="14"/>
  <c r="G96" i="14"/>
  <c r="F94" i="14"/>
  <c r="G92" i="14"/>
  <c r="H92" i="14"/>
  <c r="E86" i="14"/>
  <c r="J86" i="14"/>
  <c r="N75" i="14"/>
  <c r="H76" i="14"/>
  <c r="E70" i="14"/>
  <c r="K64" i="14"/>
  <c r="F62" i="14"/>
  <c r="L62" i="14"/>
  <c r="E60" i="14"/>
  <c r="L60" i="14"/>
  <c r="F54" i="14"/>
  <c r="L54" i="14"/>
  <c r="F52" i="14"/>
  <c r="K52" i="14"/>
  <c r="N47" i="14"/>
  <c r="F48" i="14"/>
  <c r="E34" i="14"/>
  <c r="H28" i="14"/>
  <c r="F28" i="14"/>
  <c r="E26" i="14"/>
  <c r="J26" i="14"/>
  <c r="E20" i="14"/>
  <c r="K20" i="14"/>
  <c r="L102" i="13"/>
  <c r="N101" i="13"/>
  <c r="F102" i="13"/>
  <c r="N93" i="13"/>
  <c r="F94" i="13"/>
  <c r="K133" i="13"/>
  <c r="F86" i="13"/>
  <c r="G86" i="13"/>
  <c r="E76" i="13"/>
  <c r="K76" i="13"/>
  <c r="F76" i="13"/>
  <c r="J76" i="13"/>
  <c r="J64" i="13"/>
  <c r="K64" i="13"/>
  <c r="E64" i="13"/>
  <c r="E62" i="13"/>
  <c r="N51" i="13"/>
  <c r="H52" i="13"/>
  <c r="N47" i="13"/>
  <c r="H48" i="13"/>
  <c r="K40" i="13"/>
  <c r="E32" i="13"/>
  <c r="F32" i="13"/>
  <c r="J32" i="13"/>
  <c r="K32" i="13"/>
  <c r="J28" i="13"/>
  <c r="K26" i="13"/>
  <c r="H24" i="13"/>
  <c r="G20" i="13"/>
  <c r="N135" i="12"/>
  <c r="H136" i="12"/>
  <c r="N97" i="12"/>
  <c r="J90" i="12"/>
  <c r="N89" i="12"/>
  <c r="N75" i="12"/>
  <c r="H76" i="12"/>
  <c r="L72" i="12"/>
  <c r="F68" i="12"/>
  <c r="G66" i="12"/>
  <c r="F64" i="12"/>
  <c r="K64" i="12"/>
  <c r="J52" i="12"/>
  <c r="K52" i="12"/>
  <c r="E52" i="12"/>
  <c r="F50" i="12"/>
  <c r="E40" i="12"/>
  <c r="J40" i="12"/>
  <c r="L36" i="12"/>
  <c r="E28" i="12"/>
  <c r="G26" i="12"/>
  <c r="L22" i="12"/>
  <c r="E136" i="11"/>
  <c r="K136" i="11"/>
  <c r="F136" i="11"/>
  <c r="J136" i="11"/>
  <c r="F102" i="11"/>
  <c r="G102" i="11"/>
  <c r="L102" i="11"/>
  <c r="N101" i="11"/>
  <c r="E96" i="11"/>
  <c r="G96" i="11"/>
  <c r="G84" i="11"/>
  <c r="G80" i="11"/>
  <c r="H80" i="11"/>
  <c r="H76" i="11"/>
  <c r="J76" i="11"/>
  <c r="N75" i="11"/>
  <c r="K74" i="11"/>
  <c r="N73" i="11"/>
  <c r="E74" i="11"/>
  <c r="F48" i="11"/>
  <c r="L48" i="11"/>
  <c r="G44" i="11"/>
  <c r="I38" i="11"/>
  <c r="F22" i="11"/>
  <c r="K22" i="11"/>
  <c r="G96" i="10"/>
  <c r="E76" i="10"/>
  <c r="H76" i="10"/>
  <c r="J76" i="10"/>
  <c r="G74" i="10"/>
  <c r="G62" i="10"/>
  <c r="E60" i="10"/>
  <c r="I60" i="10"/>
  <c r="K60" i="10"/>
  <c r="I58" i="10"/>
  <c r="N39" i="10"/>
  <c r="G38" i="10"/>
  <c r="E22" i="10"/>
  <c r="K22" i="10"/>
  <c r="H136" i="9"/>
  <c r="J136" i="9"/>
  <c r="N135" i="9"/>
  <c r="G92" i="9"/>
  <c r="N89" i="9"/>
  <c r="I80" i="9"/>
  <c r="G78" i="9"/>
  <c r="J76" i="9"/>
  <c r="E74" i="9"/>
  <c r="L74" i="9"/>
  <c r="F72" i="9"/>
  <c r="K72" i="9"/>
  <c r="L72" i="9"/>
  <c r="E64" i="9"/>
  <c r="J64" i="9"/>
  <c r="F62" i="9"/>
  <c r="K52" i="9"/>
  <c r="I42" i="9"/>
  <c r="F36" i="9"/>
  <c r="L36" i="9"/>
  <c r="N33" i="9"/>
  <c r="H34" i="9"/>
  <c r="K34" i="9"/>
  <c r="E30" i="9"/>
  <c r="L30" i="9"/>
  <c r="E28" i="9"/>
  <c r="H28" i="9"/>
  <c r="J28" i="9"/>
  <c r="E136" i="8"/>
  <c r="J136" i="8"/>
  <c r="F90" i="8"/>
  <c r="G90" i="8"/>
  <c r="L90" i="8"/>
  <c r="N69" i="8"/>
  <c r="E70" i="8"/>
  <c r="K70" i="8"/>
  <c r="H60" i="8"/>
  <c r="N55" i="8"/>
  <c r="E50" i="8"/>
  <c r="L50" i="8"/>
  <c r="N45" i="8"/>
  <c r="E46" i="8"/>
  <c r="G42" i="8"/>
  <c r="H40" i="8"/>
  <c r="F40" i="8"/>
  <c r="N31" i="8"/>
  <c r="I32" i="8"/>
  <c r="J26" i="8"/>
  <c r="H86" i="7"/>
  <c r="N75" i="7"/>
  <c r="L76" i="7"/>
  <c r="F72" i="7"/>
  <c r="H68" i="7"/>
  <c r="F60" i="7"/>
  <c r="L48" i="7"/>
  <c r="E46" i="7"/>
  <c r="N43" i="7"/>
  <c r="L36" i="7"/>
  <c r="N31" i="7"/>
  <c r="E26" i="7"/>
  <c r="J26" i="7"/>
  <c r="N23" i="7"/>
  <c r="K24" i="7"/>
  <c r="N135" i="5"/>
  <c r="H136" i="5"/>
  <c r="F102" i="5"/>
  <c r="K92" i="5"/>
  <c r="N85" i="5"/>
  <c r="F86" i="5"/>
  <c r="K86" i="5"/>
  <c r="G84" i="5"/>
  <c r="G80" i="5"/>
  <c r="I80" i="5"/>
  <c r="H78" i="5"/>
  <c r="I78" i="5"/>
  <c r="F74" i="5"/>
  <c r="E60" i="5"/>
  <c r="F54" i="5"/>
  <c r="G54" i="5"/>
  <c r="E52" i="5"/>
  <c r="J52" i="5"/>
  <c r="F48" i="5"/>
  <c r="L48" i="5"/>
  <c r="E42" i="5"/>
  <c r="F40" i="5"/>
  <c r="J40" i="5"/>
  <c r="K40" i="5"/>
  <c r="F38" i="5"/>
  <c r="K38" i="5"/>
  <c r="K34" i="5"/>
  <c r="K32" i="5"/>
  <c r="G26" i="5"/>
  <c r="N135" i="4"/>
  <c r="H136" i="4"/>
  <c r="N97" i="4"/>
  <c r="J94" i="4"/>
  <c r="N89" i="4"/>
  <c r="J90" i="4"/>
  <c r="F86" i="4"/>
  <c r="K86" i="4"/>
  <c r="N75" i="4"/>
  <c r="J76" i="4"/>
  <c r="E76" i="4"/>
  <c r="H76" i="4"/>
  <c r="E72" i="4"/>
  <c r="L72" i="4"/>
  <c r="F56" i="4"/>
  <c r="L56" i="4"/>
  <c r="I54" i="4"/>
  <c r="J52" i="4"/>
  <c r="G42" i="4"/>
  <c r="K40" i="4"/>
  <c r="E40" i="4"/>
  <c r="F40" i="4"/>
  <c r="J40" i="4"/>
  <c r="N31" i="4"/>
  <c r="G102" i="3"/>
  <c r="H52" i="3"/>
  <c r="E50" i="3"/>
  <c r="I50" i="3"/>
  <c r="G38" i="3"/>
  <c r="N21" i="3"/>
  <c r="F100" i="2"/>
  <c r="L100" i="2"/>
  <c r="N97" i="2"/>
  <c r="E98" i="2"/>
  <c r="F88" i="2"/>
  <c r="J88" i="2"/>
  <c r="N87" i="2"/>
  <c r="K88" i="2"/>
  <c r="G86" i="2"/>
  <c r="H76" i="2"/>
  <c r="N69" i="2"/>
  <c r="H66" i="2"/>
  <c r="G64" i="2"/>
  <c r="F60" i="2"/>
  <c r="F52" i="2"/>
  <c r="F48" i="2"/>
  <c r="J46" i="2"/>
  <c r="F38" i="2"/>
  <c r="L38" i="2"/>
  <c r="N35" i="2"/>
  <c r="K36" i="2"/>
  <c r="E26" i="2"/>
  <c r="F26" i="2"/>
  <c r="N23" i="2"/>
  <c r="E24" i="2"/>
  <c r="L24" i="2"/>
  <c r="K24" i="2"/>
  <c r="E22" i="2"/>
  <c r="N135" i="1"/>
  <c r="E78" i="1"/>
  <c r="H76" i="1"/>
  <c r="G26" i="1"/>
  <c r="N116" i="16"/>
  <c r="N8" i="16"/>
  <c r="G136" i="14"/>
  <c r="L136" i="14"/>
  <c r="N135" i="14"/>
  <c r="H136" i="14"/>
  <c r="E136" i="14"/>
  <c r="J136" i="14"/>
  <c r="G102" i="14"/>
  <c r="J102" i="14"/>
  <c r="G98" i="14"/>
  <c r="L98" i="14"/>
  <c r="N97" i="14"/>
  <c r="H98" i="14"/>
  <c r="E98" i="14"/>
  <c r="J98" i="14"/>
  <c r="N95" i="14"/>
  <c r="L94" i="14"/>
  <c r="K92" i="14"/>
  <c r="E92" i="14"/>
  <c r="G90" i="14"/>
  <c r="J90" i="14"/>
  <c r="N89" i="14"/>
  <c r="F90" i="14"/>
  <c r="F86" i="14"/>
  <c r="K86" i="14"/>
  <c r="G86" i="14"/>
  <c r="L86" i="14"/>
  <c r="N85" i="14"/>
  <c r="H86" i="14"/>
  <c r="G84" i="14"/>
  <c r="H80" i="14"/>
  <c r="L80" i="14"/>
  <c r="N79" i="14"/>
  <c r="G80" i="14"/>
  <c r="E76" i="14"/>
  <c r="J76" i="14"/>
  <c r="F76" i="14"/>
  <c r="K76" i="14"/>
  <c r="G76" i="14"/>
  <c r="L76" i="14"/>
  <c r="E74" i="14"/>
  <c r="L74" i="14"/>
  <c r="F72" i="14"/>
  <c r="I72" i="14"/>
  <c r="G68" i="14"/>
  <c r="F66" i="14"/>
  <c r="G64" i="14"/>
  <c r="L64" i="14"/>
  <c r="N63" i="14"/>
  <c r="H64" i="14"/>
  <c r="E64" i="14"/>
  <c r="J64" i="14"/>
  <c r="G62" i="14"/>
  <c r="N61" i="14"/>
  <c r="I62" i="14"/>
  <c r="E62" i="14"/>
  <c r="K62" i="14"/>
  <c r="H60" i="14"/>
  <c r="I60" i="14"/>
  <c r="N59" i="14"/>
  <c r="K60" i="14"/>
  <c r="N57" i="14"/>
  <c r="I58" i="14"/>
  <c r="E58" i="14"/>
  <c r="K58" i="14"/>
  <c r="G58" i="14"/>
  <c r="H56" i="14"/>
  <c r="I56" i="14"/>
  <c r="N55" i="14"/>
  <c r="L56" i="14"/>
  <c r="F56" i="14"/>
  <c r="G54" i="14"/>
  <c r="H54" i="14"/>
  <c r="G52" i="14"/>
  <c r="L52" i="14"/>
  <c r="N51" i="14"/>
  <c r="H52" i="14"/>
  <c r="E52" i="14"/>
  <c r="J52" i="14"/>
  <c r="H48" i="14"/>
  <c r="K48" i="14"/>
  <c r="H44" i="14"/>
  <c r="L44" i="14"/>
  <c r="N43" i="14"/>
  <c r="G44" i="14"/>
  <c r="E40" i="14"/>
  <c r="J40" i="14"/>
  <c r="F40" i="14"/>
  <c r="K40" i="14"/>
  <c r="G40" i="14"/>
  <c r="L40" i="14"/>
  <c r="E38" i="14"/>
  <c r="L38" i="14"/>
  <c r="F36" i="14"/>
  <c r="H32" i="14"/>
  <c r="N31" i="14"/>
  <c r="J32" i="14"/>
  <c r="E32" i="14"/>
  <c r="K32" i="14"/>
  <c r="G32" i="14"/>
  <c r="L28" i="14"/>
  <c r="F26" i="14"/>
  <c r="K26" i="14"/>
  <c r="G26" i="14"/>
  <c r="L26" i="14"/>
  <c r="N25" i="14"/>
  <c r="H26" i="14"/>
  <c r="J24" i="14"/>
  <c r="N23" i="14"/>
  <c r="L24" i="14"/>
  <c r="F24" i="14"/>
  <c r="G24" i="14"/>
  <c r="E22" i="14"/>
  <c r="K22" i="14"/>
  <c r="G20" i="14"/>
  <c r="H20" i="14"/>
  <c r="J20" i="14"/>
  <c r="N135" i="13"/>
  <c r="H136" i="13"/>
  <c r="E136" i="13"/>
  <c r="J136" i="13"/>
  <c r="F136" i="13"/>
  <c r="K136" i="13"/>
  <c r="G136" i="13"/>
  <c r="L136" i="13"/>
  <c r="H102" i="13"/>
  <c r="J102" i="13"/>
  <c r="H98" i="13"/>
  <c r="E98" i="13"/>
  <c r="J98" i="13"/>
  <c r="F98" i="13"/>
  <c r="K98" i="13"/>
  <c r="G98" i="13"/>
  <c r="L98" i="13"/>
  <c r="G96" i="13"/>
  <c r="E92" i="13"/>
  <c r="N89" i="13"/>
  <c r="J90" i="13"/>
  <c r="F90" i="13"/>
  <c r="L90" i="13"/>
  <c r="G90" i="13"/>
  <c r="H90" i="13"/>
  <c r="L86" i="13"/>
  <c r="N85" i="13"/>
  <c r="H86" i="13"/>
  <c r="E86" i="13"/>
  <c r="J86" i="13"/>
  <c r="G84" i="13"/>
  <c r="I80" i="13"/>
  <c r="L80" i="13"/>
  <c r="N79" i="13"/>
  <c r="H80" i="13"/>
  <c r="E78" i="13"/>
  <c r="L78" i="13"/>
  <c r="F78" i="13"/>
  <c r="G78" i="13"/>
  <c r="H78" i="13"/>
  <c r="G76" i="13"/>
  <c r="L76" i="13"/>
  <c r="N75" i="13"/>
  <c r="H76" i="13"/>
  <c r="K72" i="13"/>
  <c r="N71" i="13"/>
  <c r="F72" i="13"/>
  <c r="N67" i="13"/>
  <c r="G68" i="13"/>
  <c r="L68" i="13"/>
  <c r="G64" i="13"/>
  <c r="L64" i="13"/>
  <c r="N63" i="13"/>
  <c r="H64" i="13"/>
  <c r="L62" i="13"/>
  <c r="N59" i="13"/>
  <c r="I60" i="13"/>
  <c r="E60" i="13"/>
  <c r="K60" i="13"/>
  <c r="F60" i="13"/>
  <c r="L60" i="13"/>
  <c r="H60" i="13"/>
  <c r="E58" i="13"/>
  <c r="F56" i="13"/>
  <c r="L56" i="13"/>
  <c r="G56" i="13"/>
  <c r="H56" i="13"/>
  <c r="N55" i="13"/>
  <c r="F54" i="13"/>
  <c r="E52" i="13"/>
  <c r="J52" i="13"/>
  <c r="F52" i="13"/>
  <c r="K52" i="13"/>
  <c r="G52" i="13"/>
  <c r="L52" i="13"/>
  <c r="G50" i="13"/>
  <c r="N49" i="13"/>
  <c r="K50" i="13"/>
  <c r="E50" i="13"/>
  <c r="L50" i="13"/>
  <c r="F50" i="13"/>
  <c r="I48" i="13"/>
  <c r="K48" i="13"/>
  <c r="G46" i="13"/>
  <c r="H46" i="13"/>
  <c r="N45" i="13"/>
  <c r="K46" i="13"/>
  <c r="E46" i="13"/>
  <c r="N43" i="13"/>
  <c r="L44" i="13"/>
  <c r="H44" i="13"/>
  <c r="I44" i="13"/>
  <c r="F42" i="13"/>
  <c r="G42" i="13"/>
  <c r="H42" i="13"/>
  <c r="E42" i="13"/>
  <c r="L42" i="13"/>
  <c r="G40" i="13"/>
  <c r="L40" i="13"/>
  <c r="N39" i="13"/>
  <c r="H40" i="13"/>
  <c r="E40" i="13"/>
  <c r="J40" i="13"/>
  <c r="N35" i="13"/>
  <c r="F36" i="13"/>
  <c r="K36" i="13"/>
  <c r="G32" i="13"/>
  <c r="L32" i="13"/>
  <c r="N31" i="13"/>
  <c r="H32" i="13"/>
  <c r="E30" i="13"/>
  <c r="K30" i="13"/>
  <c r="F30" i="13"/>
  <c r="L30" i="13"/>
  <c r="G30" i="13"/>
  <c r="N29" i="13"/>
  <c r="J30" i="13"/>
  <c r="L28" i="13"/>
  <c r="N27" i="13"/>
  <c r="F28" i="13"/>
  <c r="E26" i="13"/>
  <c r="J24" i="13"/>
  <c r="N23" i="13"/>
  <c r="G24" i="13"/>
  <c r="H20" i="13"/>
  <c r="E20" i="13"/>
  <c r="K20" i="13"/>
  <c r="H133" i="13"/>
  <c r="F20" i="13"/>
  <c r="L20" i="13"/>
  <c r="E136" i="12"/>
  <c r="J136" i="12"/>
  <c r="F136" i="12"/>
  <c r="K136" i="12"/>
  <c r="G136" i="12"/>
  <c r="L136" i="12"/>
  <c r="J102" i="12"/>
  <c r="H102" i="12"/>
  <c r="N101" i="12"/>
  <c r="F102" i="12"/>
  <c r="L102" i="12"/>
  <c r="G102" i="12"/>
  <c r="K133" i="12"/>
  <c r="E98" i="12"/>
  <c r="J98" i="12"/>
  <c r="F98" i="12"/>
  <c r="K98" i="12"/>
  <c r="G98" i="12"/>
  <c r="L98" i="12"/>
  <c r="H98" i="12"/>
  <c r="G96" i="12"/>
  <c r="F94" i="12"/>
  <c r="L94" i="12"/>
  <c r="K92" i="12"/>
  <c r="E92" i="12"/>
  <c r="G92" i="12"/>
  <c r="H92" i="12"/>
  <c r="H90" i="12"/>
  <c r="F90" i="12"/>
  <c r="L90" i="12"/>
  <c r="N85" i="12"/>
  <c r="H86" i="12"/>
  <c r="E86" i="12"/>
  <c r="J86" i="12"/>
  <c r="F86" i="12"/>
  <c r="K86" i="12"/>
  <c r="G86" i="12"/>
  <c r="L86" i="12"/>
  <c r="N83" i="12"/>
  <c r="G84" i="12"/>
  <c r="E78" i="12"/>
  <c r="G78" i="12"/>
  <c r="L78" i="12"/>
  <c r="E76" i="12"/>
  <c r="J76" i="12"/>
  <c r="F76" i="12"/>
  <c r="K76" i="12"/>
  <c r="G76" i="12"/>
  <c r="L76" i="12"/>
  <c r="G74" i="12"/>
  <c r="I74" i="12"/>
  <c r="E74" i="12"/>
  <c r="L74" i="12"/>
  <c r="F74" i="12"/>
  <c r="E72" i="12"/>
  <c r="I70" i="12"/>
  <c r="E70" i="12"/>
  <c r="I66" i="12"/>
  <c r="G64" i="12"/>
  <c r="L64" i="12"/>
  <c r="N63" i="12"/>
  <c r="H64" i="12"/>
  <c r="E64" i="12"/>
  <c r="J64" i="12"/>
  <c r="N61" i="12"/>
  <c r="K62" i="12"/>
  <c r="G62" i="12"/>
  <c r="I62" i="12"/>
  <c r="H60" i="12"/>
  <c r="N59" i="12"/>
  <c r="I60" i="12"/>
  <c r="E60" i="12"/>
  <c r="K60" i="12"/>
  <c r="F60" i="12"/>
  <c r="L60" i="12"/>
  <c r="H58" i="12"/>
  <c r="K58" i="12"/>
  <c r="I56" i="12"/>
  <c r="H56" i="12"/>
  <c r="F56" i="12"/>
  <c r="L56" i="12"/>
  <c r="N55" i="12"/>
  <c r="H54" i="12"/>
  <c r="I54" i="12"/>
  <c r="L54" i="12"/>
  <c r="G52" i="12"/>
  <c r="L52" i="12"/>
  <c r="N51" i="12"/>
  <c r="H52" i="12"/>
  <c r="K50" i="12"/>
  <c r="N49" i="12"/>
  <c r="K46" i="12"/>
  <c r="N45" i="12"/>
  <c r="G46" i="12"/>
  <c r="E42" i="12"/>
  <c r="G42" i="12"/>
  <c r="L42" i="12"/>
  <c r="F40" i="12"/>
  <c r="K40" i="12"/>
  <c r="G40" i="12"/>
  <c r="L40" i="12"/>
  <c r="N39" i="12"/>
  <c r="H40" i="12"/>
  <c r="E38" i="12"/>
  <c r="L38" i="12"/>
  <c r="I38" i="12"/>
  <c r="F38" i="12"/>
  <c r="G38" i="12"/>
  <c r="E36" i="12"/>
  <c r="I34" i="12"/>
  <c r="E34" i="12"/>
  <c r="G34" i="12"/>
  <c r="N31" i="12"/>
  <c r="H32" i="12"/>
  <c r="E32" i="12"/>
  <c r="J32" i="12"/>
  <c r="F32" i="12"/>
  <c r="K32" i="12"/>
  <c r="G32" i="12"/>
  <c r="L32" i="12"/>
  <c r="L30" i="12"/>
  <c r="F30" i="12"/>
  <c r="J30" i="12"/>
  <c r="N29" i="12"/>
  <c r="K28" i="12"/>
  <c r="H26" i="12"/>
  <c r="J26" i="12"/>
  <c r="N25" i="12"/>
  <c r="G22" i="12"/>
  <c r="H22" i="12"/>
  <c r="E22" i="12"/>
  <c r="K22" i="12"/>
  <c r="G20" i="12"/>
  <c r="N19" i="12"/>
  <c r="H20" i="12"/>
  <c r="L20" i="12"/>
  <c r="E20" i="12"/>
  <c r="J20" i="12"/>
  <c r="F20" i="12"/>
  <c r="K20" i="12"/>
  <c r="G136" i="11"/>
  <c r="L136" i="11"/>
  <c r="N135" i="11"/>
  <c r="H136" i="11"/>
  <c r="H102" i="11"/>
  <c r="J102" i="11"/>
  <c r="N97" i="11"/>
  <c r="H98" i="11"/>
  <c r="E98" i="11"/>
  <c r="J98" i="11"/>
  <c r="F98" i="11"/>
  <c r="K98" i="11"/>
  <c r="G98" i="11"/>
  <c r="L98" i="11"/>
  <c r="J96" i="11"/>
  <c r="N95" i="11"/>
  <c r="K96" i="11"/>
  <c r="N93" i="11"/>
  <c r="F94" i="11"/>
  <c r="L94" i="11"/>
  <c r="J94" i="11"/>
  <c r="E92" i="11"/>
  <c r="K92" i="11"/>
  <c r="F90" i="11"/>
  <c r="L90" i="11"/>
  <c r="G90" i="11"/>
  <c r="H90" i="11"/>
  <c r="N89" i="11"/>
  <c r="J90" i="11"/>
  <c r="H86" i="11"/>
  <c r="E86" i="11"/>
  <c r="J86" i="11"/>
  <c r="F86" i="11"/>
  <c r="K86" i="11"/>
  <c r="G86" i="11"/>
  <c r="L86" i="11"/>
  <c r="J84" i="11"/>
  <c r="N83" i="11"/>
  <c r="K84" i="11"/>
  <c r="E84" i="11"/>
  <c r="I80" i="11"/>
  <c r="F78" i="11"/>
  <c r="F76" i="11"/>
  <c r="K76" i="11"/>
  <c r="G76" i="11"/>
  <c r="L76" i="11"/>
  <c r="F74" i="11"/>
  <c r="L74" i="11"/>
  <c r="G74" i="11"/>
  <c r="I72" i="11"/>
  <c r="K72" i="11"/>
  <c r="H70" i="11"/>
  <c r="N69" i="11"/>
  <c r="I70" i="11"/>
  <c r="E70" i="11"/>
  <c r="K70" i="11"/>
  <c r="N67" i="11"/>
  <c r="I68" i="11"/>
  <c r="L68" i="11"/>
  <c r="G66" i="11"/>
  <c r="H66" i="11"/>
  <c r="E66" i="11"/>
  <c r="I66" i="11"/>
  <c r="F66" i="11"/>
  <c r="G64" i="11"/>
  <c r="L64" i="11"/>
  <c r="N63" i="11"/>
  <c r="H64" i="11"/>
  <c r="E64" i="11"/>
  <c r="J64" i="11"/>
  <c r="F64" i="11"/>
  <c r="K64" i="11"/>
  <c r="F60" i="11"/>
  <c r="K60" i="11"/>
  <c r="N59" i="11"/>
  <c r="L60" i="11"/>
  <c r="E60" i="11"/>
  <c r="F56" i="11"/>
  <c r="G56" i="11"/>
  <c r="L56" i="11"/>
  <c r="G52" i="11"/>
  <c r="L52" i="11"/>
  <c r="N51" i="11"/>
  <c r="H52" i="11"/>
  <c r="E52" i="11"/>
  <c r="J52" i="11"/>
  <c r="F52" i="11"/>
  <c r="K52" i="11"/>
  <c r="E50" i="11"/>
  <c r="L50" i="11"/>
  <c r="H48" i="11"/>
  <c r="I48" i="11"/>
  <c r="E46" i="11"/>
  <c r="H44" i="11"/>
  <c r="I44" i="11"/>
  <c r="F42" i="11"/>
  <c r="N39" i="11"/>
  <c r="H40" i="11"/>
  <c r="E40" i="11"/>
  <c r="J40" i="11"/>
  <c r="F40" i="11"/>
  <c r="K40" i="11"/>
  <c r="G40" i="11"/>
  <c r="L40" i="11"/>
  <c r="E38" i="11"/>
  <c r="K38" i="11"/>
  <c r="F38" i="11"/>
  <c r="L38" i="11"/>
  <c r="G38" i="11"/>
  <c r="N35" i="11"/>
  <c r="I36" i="11"/>
  <c r="K36" i="11"/>
  <c r="H34" i="11"/>
  <c r="N33" i="11"/>
  <c r="I34" i="11"/>
  <c r="E34" i="11"/>
  <c r="K34" i="11"/>
  <c r="J32" i="11"/>
  <c r="N31" i="11"/>
  <c r="K32" i="11"/>
  <c r="E32" i="11"/>
  <c r="L32" i="11"/>
  <c r="K30" i="11"/>
  <c r="E30" i="11"/>
  <c r="H28" i="11"/>
  <c r="J28" i="11"/>
  <c r="N27" i="11"/>
  <c r="F24" i="11"/>
  <c r="L24" i="11"/>
  <c r="G24" i="11"/>
  <c r="H24" i="11"/>
  <c r="E24" i="11"/>
  <c r="K24" i="11"/>
  <c r="G22" i="11"/>
  <c r="N21" i="11"/>
  <c r="H22" i="11"/>
  <c r="L22" i="11"/>
  <c r="E22" i="11"/>
  <c r="J22" i="11"/>
  <c r="F20" i="11"/>
  <c r="J20" i="11"/>
  <c r="N19" i="11"/>
  <c r="K20" i="11"/>
  <c r="E20" i="11"/>
  <c r="L20" i="11"/>
  <c r="G136" i="10"/>
  <c r="N135" i="10"/>
  <c r="H136" i="10"/>
  <c r="L136" i="10"/>
  <c r="E136" i="10"/>
  <c r="J136" i="10"/>
  <c r="F136" i="10"/>
  <c r="K136" i="10"/>
  <c r="N101" i="10"/>
  <c r="J102" i="10"/>
  <c r="F98" i="10"/>
  <c r="K98" i="10"/>
  <c r="G98" i="10"/>
  <c r="L98" i="10"/>
  <c r="N97" i="10"/>
  <c r="H98" i="10"/>
  <c r="E98" i="10"/>
  <c r="J98" i="10"/>
  <c r="F94" i="10"/>
  <c r="L94" i="10"/>
  <c r="E92" i="10"/>
  <c r="K92" i="10"/>
  <c r="N89" i="10"/>
  <c r="K133" i="10"/>
  <c r="G86" i="10"/>
  <c r="L86" i="10"/>
  <c r="N85" i="10"/>
  <c r="H86" i="10"/>
  <c r="E86" i="10"/>
  <c r="J86" i="10"/>
  <c r="F86" i="10"/>
  <c r="K86" i="10"/>
  <c r="G84" i="10"/>
  <c r="G78" i="10"/>
  <c r="F76" i="10"/>
  <c r="K76" i="10"/>
  <c r="G76" i="10"/>
  <c r="L76" i="10"/>
  <c r="I74" i="10"/>
  <c r="E74" i="10"/>
  <c r="L74" i="10"/>
  <c r="F74" i="10"/>
  <c r="L72" i="10"/>
  <c r="E72" i="10"/>
  <c r="I72" i="10"/>
  <c r="I70" i="10"/>
  <c r="E70" i="10"/>
  <c r="G70" i="10"/>
  <c r="F68" i="10"/>
  <c r="I68" i="10"/>
  <c r="I66" i="10"/>
  <c r="F66" i="10"/>
  <c r="G66" i="10"/>
  <c r="E64" i="10"/>
  <c r="J64" i="10"/>
  <c r="F64" i="10"/>
  <c r="K64" i="10"/>
  <c r="G64" i="10"/>
  <c r="L64" i="10"/>
  <c r="I62" i="10"/>
  <c r="K62" i="10"/>
  <c r="N61" i="10"/>
  <c r="F60" i="10"/>
  <c r="L60" i="10"/>
  <c r="H60" i="10"/>
  <c r="K58" i="10"/>
  <c r="N57" i="10"/>
  <c r="H58" i="10"/>
  <c r="F56" i="10"/>
  <c r="L56" i="10"/>
  <c r="G56" i="10"/>
  <c r="H56" i="10"/>
  <c r="N55" i="10"/>
  <c r="I54" i="10"/>
  <c r="L54" i="10"/>
  <c r="E54" i="10"/>
  <c r="H54" i="10"/>
  <c r="N51" i="10"/>
  <c r="H52" i="10"/>
  <c r="L52" i="10"/>
  <c r="E52" i="10"/>
  <c r="J52" i="10"/>
  <c r="G52" i="10"/>
  <c r="F52" i="10"/>
  <c r="K52" i="10"/>
  <c r="F50" i="10"/>
  <c r="G46" i="10"/>
  <c r="G42" i="10"/>
  <c r="E40" i="10"/>
  <c r="J40" i="10"/>
  <c r="F40" i="10"/>
  <c r="K40" i="10"/>
  <c r="G40" i="10"/>
  <c r="L40" i="10"/>
  <c r="I38" i="10"/>
  <c r="E38" i="10"/>
  <c r="L38" i="10"/>
  <c r="F38" i="10"/>
  <c r="L36" i="10"/>
  <c r="E36" i="10"/>
  <c r="I36" i="10"/>
  <c r="I34" i="10"/>
  <c r="E34" i="10"/>
  <c r="G34" i="10"/>
  <c r="N31" i="10"/>
  <c r="H32" i="10"/>
  <c r="G32" i="10"/>
  <c r="E32" i="10"/>
  <c r="J32" i="10"/>
  <c r="L32" i="10"/>
  <c r="F32" i="10"/>
  <c r="K32" i="10"/>
  <c r="F30" i="10"/>
  <c r="L30" i="10"/>
  <c r="E28" i="10"/>
  <c r="H28" i="10"/>
  <c r="K28" i="10"/>
  <c r="G26" i="10"/>
  <c r="H26" i="10"/>
  <c r="J26" i="10"/>
  <c r="F22" i="10"/>
  <c r="L22" i="10"/>
  <c r="G22" i="10"/>
  <c r="H22" i="10"/>
  <c r="F20" i="10"/>
  <c r="K20" i="10"/>
  <c r="G20" i="10"/>
  <c r="L20" i="10"/>
  <c r="N19" i="10"/>
  <c r="H20" i="10"/>
  <c r="I133" i="10"/>
  <c r="E20" i="10"/>
  <c r="J20" i="10"/>
  <c r="F136" i="9"/>
  <c r="K136" i="9"/>
  <c r="G136" i="9"/>
  <c r="L136" i="9"/>
  <c r="N101" i="9"/>
  <c r="J102" i="9"/>
  <c r="F102" i="9"/>
  <c r="L102" i="9"/>
  <c r="G102" i="9"/>
  <c r="H102" i="9"/>
  <c r="G98" i="9"/>
  <c r="L98" i="9"/>
  <c r="N97" i="9"/>
  <c r="H98" i="9"/>
  <c r="E98" i="9"/>
  <c r="J98" i="9"/>
  <c r="F98" i="9"/>
  <c r="K98" i="9"/>
  <c r="G96" i="9"/>
  <c r="L94" i="9"/>
  <c r="H92" i="9"/>
  <c r="K92" i="9"/>
  <c r="E92" i="9"/>
  <c r="F90" i="9"/>
  <c r="L90" i="9"/>
  <c r="G90" i="9"/>
  <c r="H90" i="9"/>
  <c r="E133" i="9"/>
  <c r="L86" i="9"/>
  <c r="N85" i="9"/>
  <c r="H86" i="9"/>
  <c r="E86" i="9"/>
  <c r="J86" i="9"/>
  <c r="G86" i="9"/>
  <c r="F86" i="9"/>
  <c r="K86" i="9"/>
  <c r="G84" i="9"/>
  <c r="F80" i="9"/>
  <c r="I78" i="9"/>
  <c r="F76" i="9"/>
  <c r="K76" i="9"/>
  <c r="G76" i="9"/>
  <c r="L76" i="9"/>
  <c r="N75" i="9"/>
  <c r="H76" i="9"/>
  <c r="G74" i="9"/>
  <c r="I74" i="9"/>
  <c r="N73" i="9"/>
  <c r="K74" i="9"/>
  <c r="H72" i="9"/>
  <c r="N71" i="9"/>
  <c r="I72" i="9"/>
  <c r="I70" i="9"/>
  <c r="N69" i="9"/>
  <c r="K70" i="9"/>
  <c r="E70" i="9"/>
  <c r="H70" i="9"/>
  <c r="G68" i="9"/>
  <c r="H68" i="9"/>
  <c r="N67" i="9"/>
  <c r="I68" i="9"/>
  <c r="F68" i="9"/>
  <c r="E66" i="9"/>
  <c r="L66" i="9"/>
  <c r="H66" i="9"/>
  <c r="I66" i="9"/>
  <c r="F64" i="9"/>
  <c r="K64" i="9"/>
  <c r="G64" i="9"/>
  <c r="L64" i="9"/>
  <c r="N63" i="9"/>
  <c r="H64" i="9"/>
  <c r="G58" i="9"/>
  <c r="G54" i="9"/>
  <c r="G52" i="9"/>
  <c r="L52" i="9"/>
  <c r="N51" i="9"/>
  <c r="H52" i="9"/>
  <c r="E52" i="9"/>
  <c r="J52" i="9"/>
  <c r="L50" i="9"/>
  <c r="E50" i="9"/>
  <c r="F50" i="9"/>
  <c r="I50" i="9"/>
  <c r="E48" i="9"/>
  <c r="I48" i="9"/>
  <c r="L48" i="9"/>
  <c r="E46" i="9"/>
  <c r="G46" i="9"/>
  <c r="F44" i="9"/>
  <c r="I44" i="9"/>
  <c r="F42" i="9"/>
  <c r="L40" i="9"/>
  <c r="N39" i="9"/>
  <c r="H40" i="9"/>
  <c r="E40" i="9"/>
  <c r="J40" i="9"/>
  <c r="G40" i="9"/>
  <c r="F40" i="9"/>
  <c r="K40" i="9"/>
  <c r="G38" i="9"/>
  <c r="I38" i="9"/>
  <c r="N37" i="9"/>
  <c r="K38" i="9"/>
  <c r="E38" i="9"/>
  <c r="L38" i="9"/>
  <c r="H36" i="9"/>
  <c r="N35" i="9"/>
  <c r="I36" i="9"/>
  <c r="E36" i="9"/>
  <c r="K36" i="9"/>
  <c r="E34" i="9"/>
  <c r="I34" i="9"/>
  <c r="K30" i="9"/>
  <c r="F30" i="9"/>
  <c r="H30" i="9"/>
  <c r="F28" i="9"/>
  <c r="K28" i="9"/>
  <c r="G28" i="9"/>
  <c r="L28" i="9"/>
  <c r="F26" i="9"/>
  <c r="L26" i="9"/>
  <c r="E24" i="9"/>
  <c r="H24" i="9"/>
  <c r="K24" i="9"/>
  <c r="G22" i="9"/>
  <c r="H22" i="9"/>
  <c r="N21" i="9"/>
  <c r="J22" i="9"/>
  <c r="E22" i="9"/>
  <c r="K22" i="9"/>
  <c r="F136" i="8"/>
  <c r="K136" i="8"/>
  <c r="G136" i="8"/>
  <c r="L136" i="8"/>
  <c r="N135" i="8"/>
  <c r="H136" i="8"/>
  <c r="H102" i="8"/>
  <c r="N101" i="8"/>
  <c r="J102" i="8"/>
  <c r="F102" i="8"/>
  <c r="L102" i="8"/>
  <c r="G102" i="8"/>
  <c r="E98" i="8"/>
  <c r="J98" i="8"/>
  <c r="F98" i="8"/>
  <c r="K98" i="8"/>
  <c r="G98" i="8"/>
  <c r="L98" i="8"/>
  <c r="N97" i="8"/>
  <c r="H98" i="8"/>
  <c r="J96" i="8"/>
  <c r="N95" i="8"/>
  <c r="K96" i="8"/>
  <c r="E96" i="8"/>
  <c r="G96" i="8"/>
  <c r="N93" i="8"/>
  <c r="F94" i="8"/>
  <c r="L94" i="8"/>
  <c r="E92" i="8"/>
  <c r="K92" i="8"/>
  <c r="H90" i="8"/>
  <c r="N89" i="8"/>
  <c r="J90" i="8"/>
  <c r="G86" i="8"/>
  <c r="L86" i="8"/>
  <c r="N85" i="8"/>
  <c r="H86" i="8"/>
  <c r="E86" i="8"/>
  <c r="J86" i="8"/>
  <c r="F86" i="8"/>
  <c r="K86" i="8"/>
  <c r="E84" i="8"/>
  <c r="G84" i="8"/>
  <c r="J84" i="8"/>
  <c r="N83" i="8"/>
  <c r="K84" i="8"/>
  <c r="N79" i="8"/>
  <c r="H76" i="8"/>
  <c r="N75" i="8"/>
  <c r="J76" i="8"/>
  <c r="F76" i="8"/>
  <c r="L76" i="8"/>
  <c r="G76" i="8"/>
  <c r="F74" i="8"/>
  <c r="G74" i="8"/>
  <c r="K74" i="8"/>
  <c r="E74" i="8"/>
  <c r="L74" i="8"/>
  <c r="F72" i="8"/>
  <c r="K72" i="8"/>
  <c r="G72" i="8"/>
  <c r="L72" i="8"/>
  <c r="N71" i="8"/>
  <c r="H72" i="8"/>
  <c r="E72" i="8"/>
  <c r="J72" i="8"/>
  <c r="I70" i="8"/>
  <c r="N67" i="8"/>
  <c r="H68" i="8"/>
  <c r="I68" i="8"/>
  <c r="H66" i="8"/>
  <c r="F64" i="8"/>
  <c r="L64" i="8"/>
  <c r="G64" i="8"/>
  <c r="H64" i="8"/>
  <c r="N63" i="8"/>
  <c r="J64" i="8"/>
  <c r="K62" i="8"/>
  <c r="E62" i="8"/>
  <c r="L62" i="8"/>
  <c r="F62" i="8"/>
  <c r="G62" i="8"/>
  <c r="G60" i="8"/>
  <c r="L60" i="8"/>
  <c r="E58" i="8"/>
  <c r="H52" i="8"/>
  <c r="L52" i="8"/>
  <c r="F52" i="8"/>
  <c r="G52" i="8"/>
  <c r="F50" i="8"/>
  <c r="G50" i="8"/>
  <c r="K50" i="8"/>
  <c r="N47" i="8"/>
  <c r="J48" i="8"/>
  <c r="E48" i="8"/>
  <c r="K48" i="8"/>
  <c r="F48" i="8"/>
  <c r="L48" i="8"/>
  <c r="H48" i="8"/>
  <c r="I46" i="8"/>
  <c r="H44" i="8"/>
  <c r="L40" i="8"/>
  <c r="K38" i="8"/>
  <c r="E38" i="8"/>
  <c r="L38" i="8"/>
  <c r="F38" i="8"/>
  <c r="G38" i="8"/>
  <c r="F36" i="8"/>
  <c r="J36" i="8"/>
  <c r="N35" i="8"/>
  <c r="K36" i="8"/>
  <c r="E36" i="8"/>
  <c r="L36" i="8"/>
  <c r="I34" i="8"/>
  <c r="N33" i="8"/>
  <c r="E34" i="8"/>
  <c r="F32" i="8"/>
  <c r="G32" i="8"/>
  <c r="J30" i="8"/>
  <c r="N29" i="8"/>
  <c r="K30" i="8"/>
  <c r="E30" i="8"/>
  <c r="L30" i="8"/>
  <c r="F30" i="8"/>
  <c r="E28" i="8"/>
  <c r="K28" i="8"/>
  <c r="N25" i="8"/>
  <c r="H26" i="8"/>
  <c r="G22" i="8"/>
  <c r="H22" i="8"/>
  <c r="E22" i="8"/>
  <c r="K22" i="8"/>
  <c r="F22" i="8"/>
  <c r="L22" i="8"/>
  <c r="G20" i="8"/>
  <c r="L20" i="8"/>
  <c r="N19" i="8"/>
  <c r="H20" i="8"/>
  <c r="E20" i="8"/>
  <c r="J20" i="8"/>
  <c r="F20" i="8"/>
  <c r="K20" i="8"/>
  <c r="I133" i="8"/>
  <c r="L136" i="7"/>
  <c r="H136" i="7"/>
  <c r="E136" i="7"/>
  <c r="J136" i="7"/>
  <c r="G136" i="7"/>
  <c r="N135" i="7"/>
  <c r="F136" i="7"/>
  <c r="K136" i="7"/>
  <c r="J102" i="7"/>
  <c r="L102" i="7"/>
  <c r="N101" i="7"/>
  <c r="F102" i="7"/>
  <c r="H98" i="7"/>
  <c r="G96" i="7"/>
  <c r="F94" i="7"/>
  <c r="L94" i="7"/>
  <c r="E92" i="7"/>
  <c r="K92" i="7"/>
  <c r="J90" i="7"/>
  <c r="N89" i="7"/>
  <c r="E133" i="7"/>
  <c r="G84" i="7"/>
  <c r="N79" i="7"/>
  <c r="J80" i="7"/>
  <c r="F76" i="7"/>
  <c r="G76" i="7"/>
  <c r="H76" i="7"/>
  <c r="G74" i="7"/>
  <c r="N73" i="7"/>
  <c r="K74" i="7"/>
  <c r="E74" i="7"/>
  <c r="L74" i="7"/>
  <c r="F74" i="7"/>
  <c r="J72" i="7"/>
  <c r="N71" i="7"/>
  <c r="K72" i="7"/>
  <c r="E72" i="7"/>
  <c r="L72" i="7"/>
  <c r="K70" i="7"/>
  <c r="E70" i="7"/>
  <c r="J68" i="7"/>
  <c r="N67" i="7"/>
  <c r="F64" i="7"/>
  <c r="H64" i="7"/>
  <c r="L64" i="7"/>
  <c r="K133" i="7"/>
  <c r="G62" i="7"/>
  <c r="L60" i="7"/>
  <c r="E58" i="7"/>
  <c r="K58" i="7"/>
  <c r="N55" i="7"/>
  <c r="J56" i="7"/>
  <c r="N51" i="7"/>
  <c r="H52" i="7"/>
  <c r="N49" i="7"/>
  <c r="G50" i="7"/>
  <c r="F48" i="7"/>
  <c r="K46" i="7"/>
  <c r="N45" i="7"/>
  <c r="J44" i="7"/>
  <c r="H40" i="7"/>
  <c r="G38" i="7"/>
  <c r="M17" i="7"/>
  <c r="H18" i="7" s="1"/>
  <c r="F36" i="7"/>
  <c r="K34" i="7"/>
  <c r="E34" i="7"/>
  <c r="J32" i="7"/>
  <c r="E28" i="7"/>
  <c r="K28" i="7"/>
  <c r="F28" i="7"/>
  <c r="L28" i="7"/>
  <c r="G28" i="7"/>
  <c r="H28" i="7"/>
  <c r="F26" i="7"/>
  <c r="K26" i="7"/>
  <c r="G26" i="7"/>
  <c r="L26" i="7"/>
  <c r="N25" i="7"/>
  <c r="H26" i="7"/>
  <c r="E24" i="7"/>
  <c r="L24" i="7"/>
  <c r="F24" i="7"/>
  <c r="J24" i="7"/>
  <c r="E22" i="7"/>
  <c r="J22" i="7"/>
  <c r="K22" i="7"/>
  <c r="N21" i="7"/>
  <c r="N19" i="7"/>
  <c r="J20" i="7"/>
  <c r="H133" i="7"/>
  <c r="E136" i="5"/>
  <c r="J136" i="5"/>
  <c r="F136" i="5"/>
  <c r="K136" i="5"/>
  <c r="G136" i="5"/>
  <c r="L136" i="5"/>
  <c r="G102" i="5"/>
  <c r="H102" i="5"/>
  <c r="N101" i="5"/>
  <c r="J102" i="5"/>
  <c r="N97" i="5"/>
  <c r="H98" i="5"/>
  <c r="E98" i="5"/>
  <c r="J98" i="5"/>
  <c r="F98" i="5"/>
  <c r="K98" i="5"/>
  <c r="G98" i="5"/>
  <c r="L98" i="5"/>
  <c r="N95" i="5"/>
  <c r="G96" i="5"/>
  <c r="F94" i="5"/>
  <c r="L94" i="5"/>
  <c r="K133" i="5"/>
  <c r="E92" i="5"/>
  <c r="N89" i="5"/>
  <c r="J90" i="5"/>
  <c r="F90" i="5"/>
  <c r="L90" i="5"/>
  <c r="G90" i="5"/>
  <c r="H90" i="5"/>
  <c r="G86" i="5"/>
  <c r="L86" i="5"/>
  <c r="H86" i="5"/>
  <c r="E86" i="5"/>
  <c r="J86" i="5"/>
  <c r="L78" i="5"/>
  <c r="E78" i="5"/>
  <c r="F76" i="5"/>
  <c r="K76" i="5"/>
  <c r="G76" i="5"/>
  <c r="L76" i="5"/>
  <c r="N75" i="5"/>
  <c r="H76" i="5"/>
  <c r="E76" i="5"/>
  <c r="J76" i="5"/>
  <c r="G70" i="5"/>
  <c r="G66" i="5"/>
  <c r="N63" i="5"/>
  <c r="H64" i="5"/>
  <c r="G64" i="5"/>
  <c r="E64" i="5"/>
  <c r="J64" i="5"/>
  <c r="L64" i="5"/>
  <c r="F64" i="5"/>
  <c r="K64" i="5"/>
  <c r="F62" i="5"/>
  <c r="G62" i="5"/>
  <c r="I62" i="5"/>
  <c r="E62" i="5"/>
  <c r="L62" i="5"/>
  <c r="L60" i="5"/>
  <c r="G58" i="5"/>
  <c r="H58" i="5"/>
  <c r="I58" i="5"/>
  <c r="F56" i="5"/>
  <c r="H54" i="5"/>
  <c r="F52" i="5"/>
  <c r="K52" i="5"/>
  <c r="G52" i="5"/>
  <c r="L52" i="5"/>
  <c r="N51" i="5"/>
  <c r="H52" i="5"/>
  <c r="I50" i="5"/>
  <c r="K50" i="5"/>
  <c r="N49" i="5"/>
  <c r="G50" i="5"/>
  <c r="H48" i="5"/>
  <c r="N47" i="5"/>
  <c r="I48" i="5"/>
  <c r="E48" i="5"/>
  <c r="K48" i="5"/>
  <c r="H46" i="5"/>
  <c r="I46" i="5"/>
  <c r="K46" i="5"/>
  <c r="H44" i="5"/>
  <c r="N43" i="5"/>
  <c r="I44" i="5"/>
  <c r="F44" i="5"/>
  <c r="L44" i="5"/>
  <c r="H42" i="5"/>
  <c r="I42" i="5"/>
  <c r="L42" i="5"/>
  <c r="G40" i="5"/>
  <c r="L40" i="5"/>
  <c r="N39" i="5"/>
  <c r="H40" i="5"/>
  <c r="N33" i="5"/>
  <c r="G34" i="5"/>
  <c r="E32" i="5"/>
  <c r="J30" i="5"/>
  <c r="H30" i="5"/>
  <c r="N29" i="5"/>
  <c r="G30" i="5"/>
  <c r="H26" i="5"/>
  <c r="E26" i="5"/>
  <c r="K26" i="5"/>
  <c r="F26" i="5"/>
  <c r="L26" i="5"/>
  <c r="N23" i="5"/>
  <c r="H24" i="5"/>
  <c r="G24" i="5"/>
  <c r="E24" i="5"/>
  <c r="J24" i="5"/>
  <c r="L24" i="5"/>
  <c r="F24" i="5"/>
  <c r="K24" i="5"/>
  <c r="N21" i="5"/>
  <c r="F22" i="5"/>
  <c r="L22" i="5"/>
  <c r="E20" i="5"/>
  <c r="K20" i="5"/>
  <c r="E136" i="4"/>
  <c r="J136" i="4"/>
  <c r="F136" i="4"/>
  <c r="K136" i="4"/>
  <c r="G136" i="4"/>
  <c r="L136" i="4"/>
  <c r="H102" i="4"/>
  <c r="N101" i="4"/>
  <c r="J102" i="4"/>
  <c r="F102" i="4"/>
  <c r="L102" i="4"/>
  <c r="H98" i="4"/>
  <c r="E98" i="4"/>
  <c r="J98" i="4"/>
  <c r="F98" i="4"/>
  <c r="K98" i="4"/>
  <c r="G98" i="4"/>
  <c r="L98" i="4"/>
  <c r="E96" i="4"/>
  <c r="G96" i="4"/>
  <c r="K96" i="4"/>
  <c r="N95" i="4"/>
  <c r="L94" i="4"/>
  <c r="N93" i="4"/>
  <c r="F94" i="4"/>
  <c r="K92" i="4"/>
  <c r="E92" i="4"/>
  <c r="F90" i="4"/>
  <c r="L90" i="4"/>
  <c r="K133" i="4"/>
  <c r="G90" i="4"/>
  <c r="H90" i="4"/>
  <c r="G86" i="4"/>
  <c r="L86" i="4"/>
  <c r="N85" i="4"/>
  <c r="H86" i="4"/>
  <c r="E86" i="4"/>
  <c r="J86" i="4"/>
  <c r="H82" i="4"/>
  <c r="K84" i="4"/>
  <c r="E84" i="4"/>
  <c r="G84" i="4"/>
  <c r="G78" i="4"/>
  <c r="F76" i="4"/>
  <c r="K76" i="4"/>
  <c r="G76" i="4"/>
  <c r="L76" i="4"/>
  <c r="G74" i="4"/>
  <c r="I74" i="4"/>
  <c r="E74" i="4"/>
  <c r="L74" i="4"/>
  <c r="F74" i="4"/>
  <c r="I72" i="4"/>
  <c r="I70" i="4"/>
  <c r="E70" i="4"/>
  <c r="G70" i="4"/>
  <c r="F68" i="4"/>
  <c r="I68" i="4"/>
  <c r="F66" i="4"/>
  <c r="I66" i="4"/>
  <c r="G66" i="4"/>
  <c r="H64" i="4"/>
  <c r="E64" i="4"/>
  <c r="J64" i="4"/>
  <c r="F64" i="4"/>
  <c r="K64" i="4"/>
  <c r="G64" i="4"/>
  <c r="L64" i="4"/>
  <c r="G62" i="4"/>
  <c r="I62" i="4"/>
  <c r="K62" i="4"/>
  <c r="N61" i="4"/>
  <c r="E60" i="4"/>
  <c r="K60" i="4"/>
  <c r="F60" i="4"/>
  <c r="L60" i="4"/>
  <c r="H60" i="4"/>
  <c r="N59" i="4"/>
  <c r="I60" i="4"/>
  <c r="K58" i="4"/>
  <c r="N57" i="4"/>
  <c r="H58" i="4"/>
  <c r="G56" i="4"/>
  <c r="H56" i="4"/>
  <c r="N55" i="4"/>
  <c r="L54" i="4"/>
  <c r="E54" i="4"/>
  <c r="H54" i="4"/>
  <c r="F52" i="4"/>
  <c r="K52" i="4"/>
  <c r="G52" i="4"/>
  <c r="L52" i="4"/>
  <c r="N51" i="4"/>
  <c r="H52" i="4"/>
  <c r="F50" i="4"/>
  <c r="G46" i="4"/>
  <c r="G40" i="4"/>
  <c r="L40" i="4"/>
  <c r="N39" i="4"/>
  <c r="H40" i="4"/>
  <c r="N25" i="4"/>
  <c r="G20" i="4"/>
  <c r="L20" i="4"/>
  <c r="G133" i="4"/>
  <c r="N19" i="4"/>
  <c r="H20" i="4"/>
  <c r="E20" i="4"/>
  <c r="J20" i="4"/>
  <c r="F20" i="4"/>
  <c r="K20" i="4"/>
  <c r="F136" i="3"/>
  <c r="K136" i="3"/>
  <c r="G136" i="3"/>
  <c r="L136" i="3"/>
  <c r="N135" i="3"/>
  <c r="H136" i="3"/>
  <c r="E136" i="3"/>
  <c r="J136" i="3"/>
  <c r="H102" i="3"/>
  <c r="N101" i="3"/>
  <c r="J102" i="3"/>
  <c r="F102" i="3"/>
  <c r="L102" i="3"/>
  <c r="K133" i="3"/>
  <c r="E98" i="3"/>
  <c r="J98" i="3"/>
  <c r="F98" i="3"/>
  <c r="K98" i="3"/>
  <c r="G98" i="3"/>
  <c r="L98" i="3"/>
  <c r="N97" i="3"/>
  <c r="H98" i="3"/>
  <c r="G96" i="3"/>
  <c r="J96" i="3"/>
  <c r="N95" i="3"/>
  <c r="E96" i="3"/>
  <c r="L94" i="3"/>
  <c r="F94" i="3"/>
  <c r="H92" i="3"/>
  <c r="K92" i="3"/>
  <c r="E92" i="3"/>
  <c r="E133" i="3"/>
  <c r="N89" i="3"/>
  <c r="J90" i="3"/>
  <c r="F90" i="3"/>
  <c r="L90" i="3"/>
  <c r="G90" i="3"/>
  <c r="H90" i="3"/>
  <c r="F86" i="3"/>
  <c r="K86" i="3"/>
  <c r="G86" i="3"/>
  <c r="L86" i="3"/>
  <c r="N85" i="3"/>
  <c r="H86" i="3"/>
  <c r="E86" i="3"/>
  <c r="J86" i="3"/>
  <c r="N83" i="3"/>
  <c r="J84" i="3"/>
  <c r="E84" i="3"/>
  <c r="G84" i="3"/>
  <c r="I80" i="3"/>
  <c r="N79" i="3"/>
  <c r="L80" i="3"/>
  <c r="F80" i="3"/>
  <c r="G80" i="3"/>
  <c r="F78" i="3"/>
  <c r="G76" i="3"/>
  <c r="N75" i="3"/>
  <c r="H76" i="3"/>
  <c r="L76" i="3"/>
  <c r="E76" i="3"/>
  <c r="J76" i="3"/>
  <c r="F76" i="3"/>
  <c r="K76" i="3"/>
  <c r="E74" i="3"/>
  <c r="G74" i="3"/>
  <c r="K74" i="3"/>
  <c r="N73" i="3"/>
  <c r="L74" i="3"/>
  <c r="E72" i="3"/>
  <c r="K72" i="3"/>
  <c r="F72" i="3"/>
  <c r="L72" i="3"/>
  <c r="H72" i="3"/>
  <c r="I72" i="3"/>
  <c r="H70" i="3"/>
  <c r="K70" i="3"/>
  <c r="N69" i="3"/>
  <c r="E70" i="3"/>
  <c r="F68" i="3"/>
  <c r="L68" i="3"/>
  <c r="G68" i="3"/>
  <c r="H68" i="3"/>
  <c r="N67" i="3"/>
  <c r="H66" i="3"/>
  <c r="L66" i="3"/>
  <c r="E66" i="3"/>
  <c r="F66" i="3"/>
  <c r="L64" i="3"/>
  <c r="N63" i="3"/>
  <c r="H64" i="3"/>
  <c r="G64" i="3"/>
  <c r="E64" i="3"/>
  <c r="J64" i="3"/>
  <c r="F64" i="3"/>
  <c r="K64" i="3"/>
  <c r="F62" i="3"/>
  <c r="G58" i="3"/>
  <c r="G54" i="3"/>
  <c r="E52" i="3"/>
  <c r="J52" i="3"/>
  <c r="F52" i="3"/>
  <c r="K52" i="3"/>
  <c r="G52" i="3"/>
  <c r="L52" i="3"/>
  <c r="L50" i="3"/>
  <c r="I48" i="3"/>
  <c r="N47" i="3"/>
  <c r="K48" i="3"/>
  <c r="E48" i="3"/>
  <c r="L48" i="3"/>
  <c r="F48" i="3"/>
  <c r="E46" i="3"/>
  <c r="N43" i="3"/>
  <c r="L44" i="3"/>
  <c r="F44" i="3"/>
  <c r="G44" i="3"/>
  <c r="I44" i="3"/>
  <c r="F42" i="3"/>
  <c r="N39" i="3"/>
  <c r="H40" i="3"/>
  <c r="E40" i="3"/>
  <c r="J40" i="3"/>
  <c r="F40" i="3"/>
  <c r="K40" i="3"/>
  <c r="G40" i="3"/>
  <c r="L40" i="3"/>
  <c r="K38" i="3"/>
  <c r="N37" i="3"/>
  <c r="L38" i="3"/>
  <c r="E38" i="3"/>
  <c r="F36" i="3"/>
  <c r="L36" i="3"/>
  <c r="H36" i="3"/>
  <c r="N35" i="3"/>
  <c r="I36" i="3"/>
  <c r="E36" i="3"/>
  <c r="K36" i="3"/>
  <c r="K34" i="3"/>
  <c r="N33" i="3"/>
  <c r="E34" i="3"/>
  <c r="H34" i="3"/>
  <c r="I32" i="3"/>
  <c r="H30" i="3"/>
  <c r="K30" i="3"/>
  <c r="E30" i="3"/>
  <c r="F28" i="3"/>
  <c r="K28" i="3"/>
  <c r="G28" i="3"/>
  <c r="L28" i="3"/>
  <c r="N27" i="3"/>
  <c r="H28" i="3"/>
  <c r="E28" i="3"/>
  <c r="J28" i="3"/>
  <c r="L26" i="3"/>
  <c r="F26" i="3"/>
  <c r="N23" i="3"/>
  <c r="K24" i="3"/>
  <c r="E24" i="3"/>
  <c r="L24" i="3"/>
  <c r="F24" i="3"/>
  <c r="H24" i="3"/>
  <c r="G22" i="3"/>
  <c r="J22" i="3"/>
  <c r="K22" i="3"/>
  <c r="E22" i="3"/>
  <c r="G133" i="3"/>
  <c r="N135" i="2"/>
  <c r="G136" i="2"/>
  <c r="H100" i="2"/>
  <c r="N99" i="2"/>
  <c r="J100" i="2"/>
  <c r="E100" i="2"/>
  <c r="K100" i="2"/>
  <c r="G98" i="2"/>
  <c r="J98" i="2"/>
  <c r="F96" i="2"/>
  <c r="L96" i="2"/>
  <c r="E94" i="2"/>
  <c r="K94" i="2"/>
  <c r="N91" i="2"/>
  <c r="H92" i="2"/>
  <c r="L92" i="2"/>
  <c r="E92" i="2"/>
  <c r="J92" i="2"/>
  <c r="G92" i="2"/>
  <c r="F92" i="2"/>
  <c r="K92" i="2"/>
  <c r="H88" i="2"/>
  <c r="J86" i="2"/>
  <c r="N85" i="2"/>
  <c r="K86" i="2"/>
  <c r="E86" i="2"/>
  <c r="L84" i="2"/>
  <c r="F84" i="2"/>
  <c r="H78" i="2"/>
  <c r="L76" i="2"/>
  <c r="F76" i="2"/>
  <c r="G76" i="2"/>
  <c r="F74" i="2"/>
  <c r="G74" i="2"/>
  <c r="K74" i="2"/>
  <c r="N71" i="2"/>
  <c r="K72" i="2"/>
  <c r="J72" i="2"/>
  <c r="E72" i="2"/>
  <c r="L72" i="2"/>
  <c r="F72" i="2"/>
  <c r="E70" i="2"/>
  <c r="J70" i="2"/>
  <c r="K70" i="2"/>
  <c r="L64" i="2"/>
  <c r="F64" i="2"/>
  <c r="E62" i="2"/>
  <c r="L62" i="2"/>
  <c r="K62" i="2"/>
  <c r="F62" i="2"/>
  <c r="G62" i="2"/>
  <c r="J60" i="2"/>
  <c r="N59" i="2"/>
  <c r="K60" i="2"/>
  <c r="L60" i="2"/>
  <c r="K58" i="2"/>
  <c r="N57" i="2"/>
  <c r="J58" i="2"/>
  <c r="H54" i="2"/>
  <c r="G52" i="2"/>
  <c r="H52" i="2"/>
  <c r="L52" i="2"/>
  <c r="K50" i="2"/>
  <c r="L50" i="2"/>
  <c r="F50" i="2"/>
  <c r="J48" i="2"/>
  <c r="N47" i="2"/>
  <c r="K48" i="2"/>
  <c r="L48" i="2"/>
  <c r="N45" i="2"/>
  <c r="H42" i="2"/>
  <c r="L40" i="2"/>
  <c r="F40" i="2"/>
  <c r="G40" i="2"/>
  <c r="H40" i="2"/>
  <c r="G38" i="2"/>
  <c r="K38" i="2"/>
  <c r="L36" i="2"/>
  <c r="F36" i="2"/>
  <c r="J36" i="2"/>
  <c r="N33" i="2"/>
  <c r="J34" i="2"/>
  <c r="H30" i="2"/>
  <c r="F28" i="2"/>
  <c r="L28" i="2"/>
  <c r="G28" i="2"/>
  <c r="H28" i="2"/>
  <c r="G26" i="2"/>
  <c r="K26" i="2"/>
  <c r="F24" i="2"/>
  <c r="J24" i="2"/>
  <c r="J22" i="2"/>
  <c r="K22" i="2"/>
  <c r="N21" i="2"/>
  <c r="F136" i="1"/>
  <c r="K136" i="1"/>
  <c r="K98" i="1"/>
  <c r="N97" i="1"/>
  <c r="F98" i="1"/>
  <c r="H98" i="1"/>
  <c r="N89" i="1"/>
  <c r="F78" i="1"/>
  <c r="K78" i="1"/>
  <c r="N75" i="1"/>
  <c r="G74" i="1"/>
  <c r="N51" i="1"/>
  <c r="H52" i="1"/>
  <c r="H48" i="1"/>
  <c r="F40" i="1"/>
  <c r="N25" i="1"/>
  <c r="F22" i="1"/>
  <c r="F20" i="1"/>
  <c r="K20" i="1"/>
  <c r="G20" i="1"/>
  <c r="L20" i="1"/>
  <c r="H20" i="1"/>
  <c r="G25" i="16"/>
  <c r="J25" i="16"/>
  <c r="G13" i="16"/>
  <c r="L13" i="16"/>
  <c r="H13" i="16"/>
  <c r="H9" i="16"/>
  <c r="G136" i="1"/>
  <c r="H136" i="1"/>
  <c r="H102" i="1"/>
  <c r="N101" i="1"/>
  <c r="J102" i="1"/>
  <c r="F102" i="1"/>
  <c r="L102" i="1"/>
  <c r="G102" i="1"/>
  <c r="E98" i="1"/>
  <c r="J98" i="1"/>
  <c r="G98" i="1"/>
  <c r="L98" i="1"/>
  <c r="G96" i="1"/>
  <c r="F94" i="1"/>
  <c r="H94" i="1"/>
  <c r="L94" i="1"/>
  <c r="E92" i="1"/>
  <c r="G92" i="1"/>
  <c r="H92" i="1"/>
  <c r="K92" i="1"/>
  <c r="F90" i="1"/>
  <c r="H90" i="1"/>
  <c r="E86" i="1"/>
  <c r="J86" i="1"/>
  <c r="F86" i="1"/>
  <c r="K86" i="1"/>
  <c r="G86" i="1"/>
  <c r="L86" i="1"/>
  <c r="G84" i="1"/>
  <c r="H78" i="1"/>
  <c r="E76" i="1"/>
  <c r="J76" i="1"/>
  <c r="F76" i="1"/>
  <c r="K76" i="1"/>
  <c r="G76" i="1"/>
  <c r="L76" i="1"/>
  <c r="I74" i="1"/>
  <c r="N73" i="1"/>
  <c r="J74" i="1"/>
  <c r="G70" i="1"/>
  <c r="I70" i="1"/>
  <c r="G66" i="1"/>
  <c r="I66" i="1"/>
  <c r="N61" i="1"/>
  <c r="I62" i="1"/>
  <c r="E62" i="1"/>
  <c r="K62" i="1"/>
  <c r="F62" i="1"/>
  <c r="L62" i="1"/>
  <c r="G62" i="1"/>
  <c r="E60" i="1"/>
  <c r="H56" i="1"/>
  <c r="E52" i="1"/>
  <c r="J52" i="1"/>
  <c r="F52" i="1"/>
  <c r="K52" i="1"/>
  <c r="G52" i="1"/>
  <c r="L52" i="1"/>
  <c r="G50" i="1"/>
  <c r="N45" i="1"/>
  <c r="G46" i="1"/>
  <c r="E42" i="1"/>
  <c r="G34" i="1"/>
  <c r="I34" i="1"/>
  <c r="K26" i="1"/>
  <c r="F26" i="1"/>
  <c r="H22" i="1"/>
  <c r="F145" i="16"/>
  <c r="H145" i="16"/>
  <c r="N144" i="16"/>
  <c r="N24" i="16"/>
  <c r="M25" i="16"/>
  <c r="N12" i="16"/>
  <c r="M13" i="16"/>
  <c r="G14" i="16"/>
  <c r="M6" i="16"/>
  <c r="E7" i="16" s="1"/>
  <c r="H11" i="16"/>
  <c r="M11" i="16"/>
  <c r="G11" i="16"/>
  <c r="K11" i="16"/>
  <c r="E11" i="16"/>
  <c r="J11" i="16"/>
  <c r="N10" i="16"/>
  <c r="F11" i="16"/>
  <c r="I11" i="16"/>
  <c r="D14" i="16"/>
  <c r="J14" i="16"/>
  <c r="L11" i="16"/>
  <c r="E14" i="16"/>
  <c r="I9" i="16"/>
  <c r="H25" i="16"/>
  <c r="I25" i="16"/>
  <c r="F9" i="16"/>
  <c r="L9" i="16"/>
  <c r="E25" i="16"/>
  <c r="K25" i="16"/>
  <c r="M115" i="16"/>
  <c r="G115" i="16"/>
  <c r="L115" i="16"/>
  <c r="F115" i="16"/>
  <c r="K115" i="16"/>
  <c r="E115" i="16"/>
  <c r="J115" i="16"/>
  <c r="N114" i="16"/>
  <c r="G9" i="16"/>
  <c r="F25" i="16"/>
  <c r="I113" i="16"/>
  <c r="G145" i="16"/>
  <c r="N112" i="16"/>
  <c r="J113" i="16"/>
  <c r="M119" i="16"/>
  <c r="E113" i="16"/>
  <c r="K113" i="16"/>
  <c r="I145" i="16"/>
  <c r="F113" i="16"/>
  <c r="L113" i="16"/>
  <c r="J145" i="16"/>
  <c r="E145" i="16"/>
  <c r="I12" i="14"/>
  <c r="M17" i="14"/>
  <c r="I30" i="14"/>
  <c r="J42" i="14"/>
  <c r="N41" i="14"/>
  <c r="K42" i="14"/>
  <c r="L46" i="14"/>
  <c r="F46" i="14"/>
  <c r="J46" i="14"/>
  <c r="J50" i="14"/>
  <c r="I10" i="14"/>
  <c r="N11" i="14"/>
  <c r="J12" i="14"/>
  <c r="E14" i="14"/>
  <c r="K14" i="14"/>
  <c r="F16" i="14"/>
  <c r="L16" i="14"/>
  <c r="F22" i="14"/>
  <c r="L22" i="14"/>
  <c r="I28" i="14"/>
  <c r="N29" i="14"/>
  <c r="J30" i="14"/>
  <c r="G34" i="14"/>
  <c r="J36" i="14"/>
  <c r="F38" i="14"/>
  <c r="E42" i="14"/>
  <c r="L42" i="14"/>
  <c r="N45" i="14"/>
  <c r="K46" i="14"/>
  <c r="N49" i="14"/>
  <c r="K50" i="14"/>
  <c r="G66" i="14"/>
  <c r="K68" i="14"/>
  <c r="E68" i="14"/>
  <c r="J68" i="14"/>
  <c r="G70" i="14"/>
  <c r="J72" i="14"/>
  <c r="F74" i="14"/>
  <c r="E78" i="14"/>
  <c r="H100" i="14"/>
  <c r="G100" i="14"/>
  <c r="L100" i="14"/>
  <c r="F100" i="14"/>
  <c r="K100" i="14"/>
  <c r="E100" i="14"/>
  <c r="J100" i="14"/>
  <c r="N99" i="14"/>
  <c r="J78" i="14"/>
  <c r="N77" i="14"/>
  <c r="N9" i="14"/>
  <c r="E12" i="14"/>
  <c r="K12" i="14"/>
  <c r="F14" i="14"/>
  <c r="L14" i="14"/>
  <c r="G16" i="14"/>
  <c r="F20" i="14"/>
  <c r="L20" i="14"/>
  <c r="G22" i="14"/>
  <c r="H24" i="14"/>
  <c r="N27" i="14"/>
  <c r="J28" i="14"/>
  <c r="E30" i="14"/>
  <c r="K30" i="14"/>
  <c r="F32" i="14"/>
  <c r="L32" i="14"/>
  <c r="H34" i="14"/>
  <c r="N35" i="14"/>
  <c r="K36" i="14"/>
  <c r="G38" i="14"/>
  <c r="F42" i="14"/>
  <c r="E46" i="14"/>
  <c r="I48" i="14"/>
  <c r="E50" i="14"/>
  <c r="L50" i="14"/>
  <c r="J54" i="14"/>
  <c r="N53" i="14"/>
  <c r="K54" i="14"/>
  <c r="L58" i="14"/>
  <c r="F58" i="14"/>
  <c r="J58" i="14"/>
  <c r="F60" i="14"/>
  <c r="J62" i="14"/>
  <c r="H66" i="14"/>
  <c r="N67" i="14"/>
  <c r="L68" i="14"/>
  <c r="H70" i="14"/>
  <c r="N71" i="14"/>
  <c r="K72" i="14"/>
  <c r="G74" i="14"/>
  <c r="F78" i="14"/>
  <c r="I100" i="14"/>
  <c r="K78" i="14"/>
  <c r="F12" i="14"/>
  <c r="L12" i="14"/>
  <c r="H16" i="14"/>
  <c r="H22" i="14"/>
  <c r="I24" i="14"/>
  <c r="E28" i="14"/>
  <c r="K28" i="14"/>
  <c r="F30" i="14"/>
  <c r="L30" i="14"/>
  <c r="E36" i="14"/>
  <c r="L36" i="14"/>
  <c r="I38" i="14"/>
  <c r="G42" i="14"/>
  <c r="K44" i="14"/>
  <c r="E44" i="14"/>
  <c r="J44" i="14"/>
  <c r="G46" i="14"/>
  <c r="J48" i="14"/>
  <c r="F50" i="14"/>
  <c r="F68" i="14"/>
  <c r="E72" i="14"/>
  <c r="L72" i="14"/>
  <c r="I74" i="14"/>
  <c r="G78" i="14"/>
  <c r="K80" i="14"/>
  <c r="E80" i="14"/>
  <c r="J80" i="14"/>
  <c r="H88" i="14"/>
  <c r="G88" i="14"/>
  <c r="L88" i="14"/>
  <c r="F88" i="14"/>
  <c r="K88" i="14"/>
  <c r="E88" i="14"/>
  <c r="J88" i="14"/>
  <c r="N87" i="14"/>
  <c r="G12" i="14"/>
  <c r="I16" i="14"/>
  <c r="I22" i="14"/>
  <c r="G30" i="14"/>
  <c r="L34" i="14"/>
  <c r="F34" i="14"/>
  <c r="J34" i="14"/>
  <c r="J38" i="14"/>
  <c r="H42" i="14"/>
  <c r="H46" i="14"/>
  <c r="G50" i="14"/>
  <c r="J66" i="14"/>
  <c r="N65" i="14"/>
  <c r="K66" i="14"/>
  <c r="L70" i="14"/>
  <c r="F70" i="14"/>
  <c r="J70" i="14"/>
  <c r="J74" i="14"/>
  <c r="H78" i="14"/>
  <c r="N15" i="14"/>
  <c r="N21" i="14"/>
  <c r="E24" i="14"/>
  <c r="N33" i="14"/>
  <c r="K34" i="14"/>
  <c r="H36" i="14"/>
  <c r="N37" i="14"/>
  <c r="K38" i="14"/>
  <c r="I42" i="14"/>
  <c r="F44" i="14"/>
  <c r="I46" i="14"/>
  <c r="E48" i="14"/>
  <c r="L48" i="14"/>
  <c r="I50" i="14"/>
  <c r="K56" i="14"/>
  <c r="E56" i="14"/>
  <c r="J56" i="14"/>
  <c r="J60" i="14"/>
  <c r="E66" i="14"/>
  <c r="L66" i="14"/>
  <c r="H68" i="14"/>
  <c r="N69" i="14"/>
  <c r="K70" i="14"/>
  <c r="H72" i="14"/>
  <c r="N73" i="14"/>
  <c r="K74" i="14"/>
  <c r="I78" i="14"/>
  <c r="F80" i="14"/>
  <c r="H122" i="14"/>
  <c r="G122" i="14"/>
  <c r="L122" i="14"/>
  <c r="F122" i="14"/>
  <c r="K122" i="14"/>
  <c r="E122" i="14"/>
  <c r="J122" i="14"/>
  <c r="N121" i="14"/>
  <c r="H84" i="14"/>
  <c r="E90" i="14"/>
  <c r="K90" i="14"/>
  <c r="F92" i="14"/>
  <c r="L92" i="14"/>
  <c r="G94" i="14"/>
  <c r="H96" i="14"/>
  <c r="E102" i="14"/>
  <c r="K102" i="14"/>
  <c r="F108" i="14"/>
  <c r="L108" i="14"/>
  <c r="E112" i="14"/>
  <c r="K112" i="14"/>
  <c r="F114" i="14"/>
  <c r="L114" i="14"/>
  <c r="G116" i="14"/>
  <c r="H118" i="14"/>
  <c r="E124" i="14"/>
  <c r="K124" i="14"/>
  <c r="F126" i="14"/>
  <c r="L126" i="14"/>
  <c r="H130" i="14"/>
  <c r="I84" i="14"/>
  <c r="L90" i="14"/>
  <c r="H94" i="14"/>
  <c r="I96" i="14"/>
  <c r="I118" i="14"/>
  <c r="I130" i="14"/>
  <c r="N83" i="14"/>
  <c r="J84" i="14"/>
  <c r="I94" i="14"/>
  <c r="J96" i="14"/>
  <c r="I116" i="14"/>
  <c r="N117" i="14"/>
  <c r="J118" i="14"/>
  <c r="N129" i="14"/>
  <c r="J130" i="14"/>
  <c r="E84" i="14"/>
  <c r="K84" i="14"/>
  <c r="H90" i="14"/>
  <c r="I92" i="14"/>
  <c r="N93" i="14"/>
  <c r="J94" i="14"/>
  <c r="E96" i="14"/>
  <c r="K96" i="14"/>
  <c r="H102" i="14"/>
  <c r="I108" i="14"/>
  <c r="H112" i="14"/>
  <c r="I114" i="14"/>
  <c r="N115" i="14"/>
  <c r="J116" i="14"/>
  <c r="E118" i="14"/>
  <c r="K118" i="14"/>
  <c r="H124" i="14"/>
  <c r="I126" i="14"/>
  <c r="E130" i="14"/>
  <c r="K130" i="14"/>
  <c r="F84" i="14"/>
  <c r="N91" i="14"/>
  <c r="E94" i="14"/>
  <c r="F96" i="14"/>
  <c r="N107" i="14"/>
  <c r="E116" i="14"/>
  <c r="F118" i="14"/>
  <c r="F130" i="14"/>
  <c r="I22" i="13"/>
  <c r="L34" i="13"/>
  <c r="F34" i="13"/>
  <c r="J34" i="13"/>
  <c r="J38" i="13"/>
  <c r="J66" i="13"/>
  <c r="N65" i="13"/>
  <c r="K66" i="13"/>
  <c r="L70" i="13"/>
  <c r="F70" i="13"/>
  <c r="J70" i="13"/>
  <c r="J74" i="13"/>
  <c r="G10" i="13"/>
  <c r="I14" i="13"/>
  <c r="N15" i="13"/>
  <c r="J16" i="13"/>
  <c r="I20" i="13"/>
  <c r="N21" i="13"/>
  <c r="J22" i="13"/>
  <c r="E24" i="13"/>
  <c r="K24" i="13"/>
  <c r="F26" i="13"/>
  <c r="L26" i="13"/>
  <c r="G28" i="13"/>
  <c r="H30" i="13"/>
  <c r="N33" i="13"/>
  <c r="K34" i="13"/>
  <c r="H36" i="13"/>
  <c r="N37" i="13"/>
  <c r="K38" i="13"/>
  <c r="F44" i="13"/>
  <c r="E48" i="13"/>
  <c r="L48" i="13"/>
  <c r="I50" i="13"/>
  <c r="G54" i="13"/>
  <c r="K56" i="13"/>
  <c r="E56" i="13"/>
  <c r="J56" i="13"/>
  <c r="G58" i="13"/>
  <c r="J60" i="13"/>
  <c r="F62" i="13"/>
  <c r="E66" i="13"/>
  <c r="L66" i="13"/>
  <c r="H68" i="13"/>
  <c r="N69" i="13"/>
  <c r="K70" i="13"/>
  <c r="H72" i="13"/>
  <c r="N73" i="13"/>
  <c r="K74" i="13"/>
  <c r="F80" i="13"/>
  <c r="I133" i="13"/>
  <c r="H10" i="13"/>
  <c r="N13" i="13"/>
  <c r="E16" i="13"/>
  <c r="K16" i="13"/>
  <c r="M17" i="13"/>
  <c r="N19" i="13"/>
  <c r="E22" i="13"/>
  <c r="K22" i="13"/>
  <c r="F24" i="13"/>
  <c r="L24" i="13"/>
  <c r="G26" i="13"/>
  <c r="H28" i="13"/>
  <c r="E34" i="13"/>
  <c r="I36" i="13"/>
  <c r="E38" i="13"/>
  <c r="L38" i="13"/>
  <c r="J42" i="13"/>
  <c r="N41" i="13"/>
  <c r="K42" i="13"/>
  <c r="L46" i="13"/>
  <c r="F46" i="13"/>
  <c r="J46" i="13"/>
  <c r="F48" i="13"/>
  <c r="J50" i="13"/>
  <c r="H54" i="13"/>
  <c r="H58" i="13"/>
  <c r="G62" i="13"/>
  <c r="F66" i="13"/>
  <c r="E70" i="13"/>
  <c r="I72" i="13"/>
  <c r="E74" i="13"/>
  <c r="L74" i="13"/>
  <c r="J78" i="13"/>
  <c r="N77" i="13"/>
  <c r="K78" i="13"/>
  <c r="H100" i="13"/>
  <c r="G100" i="13"/>
  <c r="L100" i="13"/>
  <c r="F100" i="13"/>
  <c r="K100" i="13"/>
  <c r="E100" i="13"/>
  <c r="J100" i="13"/>
  <c r="N99" i="13"/>
  <c r="J133" i="13"/>
  <c r="I10" i="13"/>
  <c r="F16" i="13"/>
  <c r="L16" i="13"/>
  <c r="F22" i="13"/>
  <c r="L22" i="13"/>
  <c r="H26" i="13"/>
  <c r="I28" i="13"/>
  <c r="G34" i="13"/>
  <c r="J36" i="13"/>
  <c r="F38" i="13"/>
  <c r="I62" i="13"/>
  <c r="G66" i="13"/>
  <c r="K68" i="13"/>
  <c r="E68" i="13"/>
  <c r="J68" i="13"/>
  <c r="G70" i="13"/>
  <c r="J72" i="13"/>
  <c r="F74" i="13"/>
  <c r="G16" i="13"/>
  <c r="G22" i="13"/>
  <c r="I26" i="13"/>
  <c r="H34" i="13"/>
  <c r="G38" i="13"/>
  <c r="J54" i="13"/>
  <c r="N53" i="13"/>
  <c r="K54" i="13"/>
  <c r="L58" i="13"/>
  <c r="F58" i="13"/>
  <c r="J58" i="13"/>
  <c r="J62" i="13"/>
  <c r="H66" i="13"/>
  <c r="H70" i="13"/>
  <c r="G74" i="13"/>
  <c r="H88" i="13"/>
  <c r="G88" i="13"/>
  <c r="L88" i="13"/>
  <c r="F88" i="13"/>
  <c r="K88" i="13"/>
  <c r="E88" i="13"/>
  <c r="J88" i="13"/>
  <c r="N87" i="13"/>
  <c r="F133" i="13"/>
  <c r="L133" i="13"/>
  <c r="E10" i="13"/>
  <c r="N25" i="13"/>
  <c r="E28" i="13"/>
  <c r="I34" i="13"/>
  <c r="E36" i="13"/>
  <c r="L36" i="13"/>
  <c r="I38" i="13"/>
  <c r="K44" i="13"/>
  <c r="E44" i="13"/>
  <c r="J44" i="13"/>
  <c r="J48" i="13"/>
  <c r="E54" i="13"/>
  <c r="L54" i="13"/>
  <c r="N57" i="13"/>
  <c r="K58" i="13"/>
  <c r="N61" i="13"/>
  <c r="K62" i="13"/>
  <c r="I66" i="13"/>
  <c r="F68" i="13"/>
  <c r="I70" i="13"/>
  <c r="E72" i="13"/>
  <c r="L72" i="13"/>
  <c r="I74" i="13"/>
  <c r="K80" i="13"/>
  <c r="E80" i="13"/>
  <c r="J80" i="13"/>
  <c r="I88" i="13"/>
  <c r="G133" i="13"/>
  <c r="M109" i="13"/>
  <c r="H122" i="13"/>
  <c r="G122" i="13"/>
  <c r="L122" i="13"/>
  <c r="F122" i="13"/>
  <c r="K122" i="13"/>
  <c r="E122" i="13"/>
  <c r="J122" i="13"/>
  <c r="N121" i="13"/>
  <c r="E133" i="13"/>
  <c r="H84" i="13"/>
  <c r="E90" i="13"/>
  <c r="K90" i="13"/>
  <c r="F92" i="13"/>
  <c r="L92" i="13"/>
  <c r="G94" i="13"/>
  <c r="H96" i="13"/>
  <c r="E102" i="13"/>
  <c r="K102" i="13"/>
  <c r="F108" i="13"/>
  <c r="L108" i="13"/>
  <c r="E112" i="13"/>
  <c r="K112" i="13"/>
  <c r="F114" i="13"/>
  <c r="L114" i="13"/>
  <c r="G116" i="13"/>
  <c r="H118" i="13"/>
  <c r="E124" i="13"/>
  <c r="K124" i="13"/>
  <c r="F126" i="13"/>
  <c r="L126" i="13"/>
  <c r="G128" i="13"/>
  <c r="H130" i="13"/>
  <c r="I84" i="13"/>
  <c r="G92" i="13"/>
  <c r="H94" i="13"/>
  <c r="I96" i="13"/>
  <c r="G108" i="13"/>
  <c r="I118" i="13"/>
  <c r="I130" i="13"/>
  <c r="N83" i="13"/>
  <c r="J84" i="13"/>
  <c r="H92" i="13"/>
  <c r="I94" i="13"/>
  <c r="N95" i="13"/>
  <c r="J96" i="13"/>
  <c r="H108" i="13"/>
  <c r="I116" i="13"/>
  <c r="N117" i="13"/>
  <c r="J118" i="13"/>
  <c r="I128" i="13"/>
  <c r="N129" i="13"/>
  <c r="J130" i="13"/>
  <c r="E84" i="13"/>
  <c r="K84" i="13"/>
  <c r="I92" i="13"/>
  <c r="J94" i="13"/>
  <c r="E96" i="13"/>
  <c r="K96" i="13"/>
  <c r="I108" i="13"/>
  <c r="I114" i="13"/>
  <c r="N115" i="13"/>
  <c r="J116" i="13"/>
  <c r="E118" i="13"/>
  <c r="K118" i="13"/>
  <c r="I126" i="13"/>
  <c r="N127" i="13"/>
  <c r="J128" i="13"/>
  <c r="E130" i="13"/>
  <c r="K130" i="13"/>
  <c r="F84" i="13"/>
  <c r="N91" i="13"/>
  <c r="E94" i="13"/>
  <c r="F96" i="13"/>
  <c r="N107" i="13"/>
  <c r="N113" i="13"/>
  <c r="E116" i="13"/>
  <c r="F118" i="13"/>
  <c r="N125" i="13"/>
  <c r="E128" i="13"/>
  <c r="F130" i="13"/>
  <c r="I24" i="12"/>
  <c r="K44" i="12"/>
  <c r="E44" i="12"/>
  <c r="J44" i="12"/>
  <c r="J48" i="12"/>
  <c r="K80" i="12"/>
  <c r="E80" i="12"/>
  <c r="J80" i="12"/>
  <c r="H100" i="12"/>
  <c r="G100" i="12"/>
  <c r="L100" i="12"/>
  <c r="F100" i="12"/>
  <c r="K100" i="12"/>
  <c r="E100" i="12"/>
  <c r="J100" i="12"/>
  <c r="N99" i="12"/>
  <c r="F10" i="12"/>
  <c r="L10" i="12"/>
  <c r="G12" i="12"/>
  <c r="I16" i="12"/>
  <c r="I22" i="12"/>
  <c r="N23" i="12"/>
  <c r="J24" i="12"/>
  <c r="E26" i="12"/>
  <c r="K26" i="12"/>
  <c r="F28" i="12"/>
  <c r="L28" i="12"/>
  <c r="G30" i="12"/>
  <c r="L34" i="12"/>
  <c r="F34" i="12"/>
  <c r="J34" i="12"/>
  <c r="F36" i="12"/>
  <c r="J38" i="12"/>
  <c r="H42" i="12"/>
  <c r="N43" i="12"/>
  <c r="L44" i="12"/>
  <c r="H46" i="12"/>
  <c r="N47" i="12"/>
  <c r="K48" i="12"/>
  <c r="G50" i="12"/>
  <c r="F54" i="12"/>
  <c r="E58" i="12"/>
  <c r="E62" i="12"/>
  <c r="L62" i="12"/>
  <c r="J66" i="12"/>
  <c r="N65" i="12"/>
  <c r="K66" i="12"/>
  <c r="G68" i="12"/>
  <c r="L70" i="12"/>
  <c r="F70" i="12"/>
  <c r="J70" i="12"/>
  <c r="F72" i="12"/>
  <c r="J74" i="12"/>
  <c r="H78" i="12"/>
  <c r="N79" i="12"/>
  <c r="L80" i="12"/>
  <c r="H133" i="12"/>
  <c r="H88" i="12"/>
  <c r="G88" i="12"/>
  <c r="L88" i="12"/>
  <c r="F88" i="12"/>
  <c r="K88" i="12"/>
  <c r="E88" i="12"/>
  <c r="J88" i="12"/>
  <c r="N87" i="12"/>
  <c r="I100" i="12"/>
  <c r="I133" i="12"/>
  <c r="G10" i="12"/>
  <c r="H12" i="12"/>
  <c r="N15" i="12"/>
  <c r="N21" i="12"/>
  <c r="E24" i="12"/>
  <c r="K24" i="12"/>
  <c r="F26" i="12"/>
  <c r="L26" i="12"/>
  <c r="G28" i="12"/>
  <c r="H30" i="12"/>
  <c r="N33" i="12"/>
  <c r="K34" i="12"/>
  <c r="H36" i="12"/>
  <c r="N37" i="12"/>
  <c r="K38" i="12"/>
  <c r="F44" i="12"/>
  <c r="E48" i="12"/>
  <c r="L48" i="12"/>
  <c r="I50" i="12"/>
  <c r="K56" i="12"/>
  <c r="E56" i="12"/>
  <c r="J56" i="12"/>
  <c r="J60" i="12"/>
  <c r="F62" i="12"/>
  <c r="E66" i="12"/>
  <c r="L66" i="12"/>
  <c r="H68" i="12"/>
  <c r="N69" i="12"/>
  <c r="K70" i="12"/>
  <c r="H72" i="12"/>
  <c r="N73" i="12"/>
  <c r="K74" i="12"/>
  <c r="F80" i="12"/>
  <c r="I88" i="12"/>
  <c r="J133" i="12"/>
  <c r="I12" i="12"/>
  <c r="M17" i="12"/>
  <c r="F24" i="12"/>
  <c r="L24" i="12"/>
  <c r="H28" i="12"/>
  <c r="I30" i="12"/>
  <c r="I36" i="12"/>
  <c r="J42" i="12"/>
  <c r="N41" i="12"/>
  <c r="K42" i="12"/>
  <c r="G44" i="12"/>
  <c r="L46" i="12"/>
  <c r="F46" i="12"/>
  <c r="J46" i="12"/>
  <c r="F48" i="12"/>
  <c r="J50" i="12"/>
  <c r="I72" i="12"/>
  <c r="J78" i="12"/>
  <c r="N77" i="12"/>
  <c r="K78" i="12"/>
  <c r="G80" i="12"/>
  <c r="I10" i="12"/>
  <c r="N11" i="12"/>
  <c r="J12" i="12"/>
  <c r="G24" i="12"/>
  <c r="I28" i="12"/>
  <c r="J36" i="12"/>
  <c r="H44" i="12"/>
  <c r="H48" i="12"/>
  <c r="K68" i="12"/>
  <c r="E68" i="12"/>
  <c r="J68" i="12"/>
  <c r="J72" i="12"/>
  <c r="H80" i="12"/>
  <c r="F133" i="12"/>
  <c r="L133" i="12"/>
  <c r="N9" i="12"/>
  <c r="E12" i="12"/>
  <c r="N27" i="12"/>
  <c r="E30" i="12"/>
  <c r="N35" i="12"/>
  <c r="K36" i="12"/>
  <c r="F42" i="12"/>
  <c r="I44" i="12"/>
  <c r="E46" i="12"/>
  <c r="I48" i="12"/>
  <c r="E50" i="12"/>
  <c r="L50" i="12"/>
  <c r="J54" i="12"/>
  <c r="N53" i="12"/>
  <c r="K54" i="12"/>
  <c r="L58" i="12"/>
  <c r="F58" i="12"/>
  <c r="J58" i="12"/>
  <c r="J62" i="12"/>
  <c r="N67" i="12"/>
  <c r="L68" i="12"/>
  <c r="N71" i="12"/>
  <c r="K72" i="12"/>
  <c r="F78" i="12"/>
  <c r="I80" i="12"/>
  <c r="G133" i="12"/>
  <c r="M109" i="12"/>
  <c r="H122" i="12"/>
  <c r="G122" i="12"/>
  <c r="L122" i="12"/>
  <c r="F122" i="12"/>
  <c r="K122" i="12"/>
  <c r="E122" i="12"/>
  <c r="J122" i="12"/>
  <c r="N121" i="12"/>
  <c r="E133" i="12"/>
  <c r="H84" i="12"/>
  <c r="E90" i="12"/>
  <c r="K90" i="12"/>
  <c r="F92" i="12"/>
  <c r="L92" i="12"/>
  <c r="G94" i="12"/>
  <c r="H96" i="12"/>
  <c r="E102" i="12"/>
  <c r="K102" i="12"/>
  <c r="F108" i="12"/>
  <c r="L108" i="12"/>
  <c r="E112" i="12"/>
  <c r="K112" i="12"/>
  <c r="F114" i="12"/>
  <c r="L114" i="12"/>
  <c r="G116" i="12"/>
  <c r="H118" i="12"/>
  <c r="E124" i="12"/>
  <c r="K124" i="12"/>
  <c r="F126" i="12"/>
  <c r="L126" i="12"/>
  <c r="G128" i="12"/>
  <c r="H130" i="12"/>
  <c r="I84" i="12"/>
  <c r="H94" i="12"/>
  <c r="I96" i="12"/>
  <c r="I118" i="12"/>
  <c r="I130" i="12"/>
  <c r="J84" i="12"/>
  <c r="I94" i="12"/>
  <c r="N95" i="12"/>
  <c r="J96" i="12"/>
  <c r="I116" i="12"/>
  <c r="N117" i="12"/>
  <c r="J118" i="12"/>
  <c r="I128" i="12"/>
  <c r="N129" i="12"/>
  <c r="J130" i="12"/>
  <c r="E84" i="12"/>
  <c r="K84" i="12"/>
  <c r="I92" i="12"/>
  <c r="N93" i="12"/>
  <c r="J94" i="12"/>
  <c r="E96" i="12"/>
  <c r="K96" i="12"/>
  <c r="I108" i="12"/>
  <c r="I114" i="12"/>
  <c r="N115" i="12"/>
  <c r="J116" i="12"/>
  <c r="E118" i="12"/>
  <c r="K118" i="12"/>
  <c r="I126" i="12"/>
  <c r="N127" i="12"/>
  <c r="J128" i="12"/>
  <c r="E130" i="12"/>
  <c r="K130" i="12"/>
  <c r="F84" i="12"/>
  <c r="N91" i="12"/>
  <c r="E94" i="12"/>
  <c r="F96" i="12"/>
  <c r="N107" i="12"/>
  <c r="N113" i="12"/>
  <c r="E116" i="12"/>
  <c r="F118" i="12"/>
  <c r="N125" i="12"/>
  <c r="E128" i="12"/>
  <c r="F130" i="12"/>
  <c r="G8" i="11"/>
  <c r="I26" i="11"/>
  <c r="J54" i="11"/>
  <c r="N53" i="11"/>
  <c r="K54" i="11"/>
  <c r="L58" i="11"/>
  <c r="F58" i="11"/>
  <c r="J58" i="11"/>
  <c r="J62" i="11"/>
  <c r="E10" i="11"/>
  <c r="K10" i="11"/>
  <c r="F12" i="11"/>
  <c r="L12" i="11"/>
  <c r="G14" i="11"/>
  <c r="G20" i="11"/>
  <c r="I24" i="11"/>
  <c r="N25" i="11"/>
  <c r="J26" i="11"/>
  <c r="E28" i="11"/>
  <c r="K28" i="11"/>
  <c r="F30" i="11"/>
  <c r="L30" i="11"/>
  <c r="G32" i="11"/>
  <c r="E36" i="11"/>
  <c r="L36" i="11"/>
  <c r="G42" i="11"/>
  <c r="K44" i="11"/>
  <c r="E44" i="11"/>
  <c r="J44" i="11"/>
  <c r="G46" i="11"/>
  <c r="J48" i="11"/>
  <c r="F50" i="11"/>
  <c r="E54" i="11"/>
  <c r="L54" i="11"/>
  <c r="H56" i="11"/>
  <c r="N57" i="11"/>
  <c r="K58" i="11"/>
  <c r="H60" i="11"/>
  <c r="N61" i="11"/>
  <c r="K62" i="11"/>
  <c r="F68" i="11"/>
  <c r="E72" i="11"/>
  <c r="L72" i="11"/>
  <c r="G78" i="11"/>
  <c r="K80" i="11"/>
  <c r="E80" i="11"/>
  <c r="J80" i="11"/>
  <c r="I133" i="11"/>
  <c r="F10" i="11"/>
  <c r="L10" i="11"/>
  <c r="G12" i="11"/>
  <c r="H14" i="11"/>
  <c r="H20" i="11"/>
  <c r="N23" i="11"/>
  <c r="E26" i="11"/>
  <c r="K26" i="11"/>
  <c r="F28" i="11"/>
  <c r="L28" i="11"/>
  <c r="G30" i="11"/>
  <c r="H32" i="11"/>
  <c r="L34" i="11"/>
  <c r="F34" i="11"/>
  <c r="J34" i="11"/>
  <c r="F36" i="11"/>
  <c r="J38" i="11"/>
  <c r="H42" i="11"/>
  <c r="N43" i="11"/>
  <c r="L44" i="11"/>
  <c r="H46" i="11"/>
  <c r="N47" i="11"/>
  <c r="K48" i="11"/>
  <c r="G50" i="11"/>
  <c r="F54" i="11"/>
  <c r="E58" i="11"/>
  <c r="I60" i="11"/>
  <c r="E62" i="11"/>
  <c r="L62" i="11"/>
  <c r="J66" i="11"/>
  <c r="N65" i="11"/>
  <c r="K66" i="11"/>
  <c r="G68" i="11"/>
  <c r="L70" i="11"/>
  <c r="F70" i="11"/>
  <c r="J70" i="11"/>
  <c r="F72" i="11"/>
  <c r="J74" i="11"/>
  <c r="H78" i="11"/>
  <c r="N79" i="11"/>
  <c r="L80" i="11"/>
  <c r="H133" i="11"/>
  <c r="H100" i="11"/>
  <c r="G100" i="11"/>
  <c r="L100" i="11"/>
  <c r="F100" i="11"/>
  <c r="K100" i="11"/>
  <c r="E100" i="11"/>
  <c r="J100" i="11"/>
  <c r="N99" i="11"/>
  <c r="J133" i="11"/>
  <c r="H12" i="11"/>
  <c r="I14" i="11"/>
  <c r="F26" i="11"/>
  <c r="L26" i="11"/>
  <c r="G28" i="11"/>
  <c r="H30" i="11"/>
  <c r="H36" i="11"/>
  <c r="I50" i="11"/>
  <c r="G54" i="11"/>
  <c r="K56" i="11"/>
  <c r="E56" i="11"/>
  <c r="J56" i="11"/>
  <c r="G58" i="11"/>
  <c r="J60" i="11"/>
  <c r="F62" i="11"/>
  <c r="H72" i="11"/>
  <c r="I12" i="11"/>
  <c r="M17" i="11"/>
  <c r="G26" i="11"/>
  <c r="I30" i="11"/>
  <c r="J42" i="11"/>
  <c r="N41" i="11"/>
  <c r="K42" i="11"/>
  <c r="L46" i="11"/>
  <c r="F46" i="11"/>
  <c r="J46" i="11"/>
  <c r="J50" i="11"/>
  <c r="H54" i="11"/>
  <c r="H58" i="11"/>
  <c r="G62" i="11"/>
  <c r="J78" i="11"/>
  <c r="N77" i="11"/>
  <c r="K78" i="11"/>
  <c r="F133" i="11"/>
  <c r="L133" i="11"/>
  <c r="H122" i="11"/>
  <c r="G122" i="11"/>
  <c r="L122" i="11"/>
  <c r="F122" i="11"/>
  <c r="K122" i="11"/>
  <c r="E122" i="11"/>
  <c r="J122" i="11"/>
  <c r="N121" i="11"/>
  <c r="N11" i="11"/>
  <c r="E14" i="11"/>
  <c r="N29" i="11"/>
  <c r="J36" i="11"/>
  <c r="E42" i="11"/>
  <c r="L42" i="11"/>
  <c r="N45" i="11"/>
  <c r="K46" i="11"/>
  <c r="N49" i="11"/>
  <c r="K50" i="11"/>
  <c r="I54" i="11"/>
  <c r="I58" i="11"/>
  <c r="I62" i="11"/>
  <c r="K68" i="11"/>
  <c r="E68" i="11"/>
  <c r="J68" i="11"/>
  <c r="J72" i="11"/>
  <c r="E78" i="11"/>
  <c r="L78" i="11"/>
  <c r="H88" i="11"/>
  <c r="G88" i="11"/>
  <c r="L88" i="11"/>
  <c r="F88" i="11"/>
  <c r="K88" i="11"/>
  <c r="E88" i="11"/>
  <c r="J88" i="11"/>
  <c r="N87" i="11"/>
  <c r="G133" i="11"/>
  <c r="M109" i="11"/>
  <c r="I122" i="11"/>
  <c r="E133" i="11"/>
  <c r="H84" i="11"/>
  <c r="E90" i="11"/>
  <c r="K90" i="11"/>
  <c r="F92" i="11"/>
  <c r="L92" i="11"/>
  <c r="G94" i="11"/>
  <c r="H96" i="11"/>
  <c r="E102" i="11"/>
  <c r="K102" i="11"/>
  <c r="F108" i="11"/>
  <c r="L108" i="11"/>
  <c r="E112" i="11"/>
  <c r="K112" i="11"/>
  <c r="F114" i="11"/>
  <c r="L114" i="11"/>
  <c r="G116" i="11"/>
  <c r="H118" i="11"/>
  <c r="E124" i="11"/>
  <c r="K124" i="11"/>
  <c r="F126" i="11"/>
  <c r="L126" i="11"/>
  <c r="G128" i="11"/>
  <c r="H130" i="11"/>
  <c r="I84" i="11"/>
  <c r="G92" i="11"/>
  <c r="H94" i="11"/>
  <c r="I96" i="11"/>
  <c r="G108" i="11"/>
  <c r="G114" i="11"/>
  <c r="H116" i="11"/>
  <c r="I118" i="11"/>
  <c r="H128" i="11"/>
  <c r="I130" i="11"/>
  <c r="H92" i="11"/>
  <c r="I94" i="11"/>
  <c r="H108" i="11"/>
  <c r="H114" i="11"/>
  <c r="I116" i="11"/>
  <c r="I128" i="11"/>
  <c r="I92" i="11"/>
  <c r="I108" i="11"/>
  <c r="I114" i="11"/>
  <c r="N115" i="11"/>
  <c r="J116" i="11"/>
  <c r="E118" i="11"/>
  <c r="K118" i="11"/>
  <c r="I126" i="11"/>
  <c r="N127" i="11"/>
  <c r="J128" i="11"/>
  <c r="E130" i="11"/>
  <c r="K130" i="11"/>
  <c r="F84" i="11"/>
  <c r="N91" i="11"/>
  <c r="E94" i="11"/>
  <c r="F96" i="11"/>
  <c r="N107" i="11"/>
  <c r="N113" i="11"/>
  <c r="E116" i="11"/>
  <c r="F118" i="11"/>
  <c r="N125" i="11"/>
  <c r="E128" i="11"/>
  <c r="F130" i="11"/>
  <c r="L8" i="10"/>
  <c r="I24" i="10"/>
  <c r="K44" i="10"/>
  <c r="E44" i="10"/>
  <c r="J44" i="10"/>
  <c r="J48" i="10"/>
  <c r="K80" i="10"/>
  <c r="E80" i="10"/>
  <c r="J80" i="10"/>
  <c r="H88" i="10"/>
  <c r="G88" i="10"/>
  <c r="L88" i="10"/>
  <c r="F88" i="10"/>
  <c r="K88" i="10"/>
  <c r="E88" i="10"/>
  <c r="J88" i="10"/>
  <c r="N87" i="10"/>
  <c r="F10" i="10"/>
  <c r="L10" i="10"/>
  <c r="G12" i="10"/>
  <c r="I16" i="10"/>
  <c r="I22" i="10"/>
  <c r="N23" i="10"/>
  <c r="J24" i="10"/>
  <c r="E26" i="10"/>
  <c r="K26" i="10"/>
  <c r="F28" i="10"/>
  <c r="L28" i="10"/>
  <c r="G30" i="10"/>
  <c r="L34" i="10"/>
  <c r="F34" i="10"/>
  <c r="J34" i="10"/>
  <c r="F36" i="10"/>
  <c r="J38" i="10"/>
  <c r="H42" i="10"/>
  <c r="N43" i="10"/>
  <c r="L44" i="10"/>
  <c r="H46" i="10"/>
  <c r="N47" i="10"/>
  <c r="K48" i="10"/>
  <c r="G50" i="10"/>
  <c r="F54" i="10"/>
  <c r="E58" i="10"/>
  <c r="E62" i="10"/>
  <c r="L62" i="10"/>
  <c r="J66" i="10"/>
  <c r="N65" i="10"/>
  <c r="K66" i="10"/>
  <c r="G68" i="10"/>
  <c r="L70" i="10"/>
  <c r="F70" i="10"/>
  <c r="J70" i="10"/>
  <c r="F72" i="10"/>
  <c r="J74" i="10"/>
  <c r="H78" i="10"/>
  <c r="N79" i="10"/>
  <c r="L80" i="10"/>
  <c r="H133" i="10"/>
  <c r="I88" i="10"/>
  <c r="J133" i="10"/>
  <c r="G10" i="10"/>
  <c r="H12" i="10"/>
  <c r="N15" i="10"/>
  <c r="N21" i="10"/>
  <c r="E24" i="10"/>
  <c r="K24" i="10"/>
  <c r="F26" i="10"/>
  <c r="L26" i="10"/>
  <c r="G28" i="10"/>
  <c r="H30" i="10"/>
  <c r="N33" i="10"/>
  <c r="K34" i="10"/>
  <c r="H36" i="10"/>
  <c r="N37" i="10"/>
  <c r="K38" i="10"/>
  <c r="F44" i="10"/>
  <c r="E48" i="10"/>
  <c r="L48" i="10"/>
  <c r="I50" i="10"/>
  <c r="K56" i="10"/>
  <c r="E56" i="10"/>
  <c r="J56" i="10"/>
  <c r="J60" i="10"/>
  <c r="F62" i="10"/>
  <c r="E66" i="10"/>
  <c r="L66" i="10"/>
  <c r="N69" i="10"/>
  <c r="K70" i="10"/>
  <c r="H72" i="10"/>
  <c r="N73" i="10"/>
  <c r="K74" i="10"/>
  <c r="F80" i="10"/>
  <c r="H122" i="10"/>
  <c r="G122" i="10"/>
  <c r="L122" i="10"/>
  <c r="F122" i="10"/>
  <c r="K122" i="10"/>
  <c r="E122" i="10"/>
  <c r="J122" i="10"/>
  <c r="N121" i="10"/>
  <c r="I12" i="10"/>
  <c r="M17" i="10"/>
  <c r="F24" i="10"/>
  <c r="L24" i="10"/>
  <c r="I30" i="10"/>
  <c r="J42" i="10"/>
  <c r="N41" i="10"/>
  <c r="K42" i="10"/>
  <c r="G44" i="10"/>
  <c r="L46" i="10"/>
  <c r="F46" i="10"/>
  <c r="J46" i="10"/>
  <c r="F48" i="10"/>
  <c r="J50" i="10"/>
  <c r="J78" i="10"/>
  <c r="N77" i="10"/>
  <c r="K78" i="10"/>
  <c r="G80" i="10"/>
  <c r="F133" i="10"/>
  <c r="L133" i="10"/>
  <c r="I10" i="10"/>
  <c r="N11" i="10"/>
  <c r="J12" i="10"/>
  <c r="G24" i="10"/>
  <c r="I28" i="10"/>
  <c r="N29" i="10"/>
  <c r="J30" i="10"/>
  <c r="J36" i="10"/>
  <c r="E42" i="10"/>
  <c r="L42" i="10"/>
  <c r="H44" i="10"/>
  <c r="N45" i="10"/>
  <c r="K46" i="10"/>
  <c r="H48" i="10"/>
  <c r="N49" i="10"/>
  <c r="K50" i="10"/>
  <c r="K68" i="10"/>
  <c r="E68" i="10"/>
  <c r="J68" i="10"/>
  <c r="J72" i="10"/>
  <c r="E78" i="10"/>
  <c r="L78" i="10"/>
  <c r="H80" i="10"/>
  <c r="G133" i="10"/>
  <c r="M109" i="10"/>
  <c r="N9" i="10"/>
  <c r="E12" i="10"/>
  <c r="N27" i="10"/>
  <c r="E30" i="10"/>
  <c r="N35" i="10"/>
  <c r="K36" i="10"/>
  <c r="F42" i="10"/>
  <c r="I44" i="10"/>
  <c r="E46" i="10"/>
  <c r="I48" i="10"/>
  <c r="E50" i="10"/>
  <c r="L50" i="10"/>
  <c r="J54" i="10"/>
  <c r="N53" i="10"/>
  <c r="K54" i="10"/>
  <c r="L58" i="10"/>
  <c r="F58" i="10"/>
  <c r="J58" i="10"/>
  <c r="J62" i="10"/>
  <c r="N67" i="10"/>
  <c r="L68" i="10"/>
  <c r="N71" i="10"/>
  <c r="K72" i="10"/>
  <c r="F78" i="10"/>
  <c r="I80" i="10"/>
  <c r="H100" i="10"/>
  <c r="G100" i="10"/>
  <c r="L100" i="10"/>
  <c r="F100" i="10"/>
  <c r="K100" i="10"/>
  <c r="E100" i="10"/>
  <c r="J100" i="10"/>
  <c r="N99" i="10"/>
  <c r="E133" i="10"/>
  <c r="H84" i="10"/>
  <c r="E90" i="10"/>
  <c r="K90" i="10"/>
  <c r="F92" i="10"/>
  <c r="L92" i="10"/>
  <c r="G94" i="10"/>
  <c r="H96" i="10"/>
  <c r="E102" i="10"/>
  <c r="K102" i="10"/>
  <c r="F108" i="10"/>
  <c r="L108" i="10"/>
  <c r="E112" i="10"/>
  <c r="K112" i="10"/>
  <c r="F114" i="10"/>
  <c r="L114" i="10"/>
  <c r="G116" i="10"/>
  <c r="H118" i="10"/>
  <c r="E124" i="10"/>
  <c r="K124" i="10"/>
  <c r="F126" i="10"/>
  <c r="L126" i="10"/>
  <c r="G128" i="10"/>
  <c r="H130" i="10"/>
  <c r="I84" i="10"/>
  <c r="F90" i="10"/>
  <c r="L90" i="10"/>
  <c r="G92" i="10"/>
  <c r="H94" i="10"/>
  <c r="I96" i="10"/>
  <c r="F102" i="10"/>
  <c r="L102" i="10"/>
  <c r="G108" i="10"/>
  <c r="I118" i="10"/>
  <c r="I130" i="10"/>
  <c r="N83" i="10"/>
  <c r="J84" i="10"/>
  <c r="G90" i="10"/>
  <c r="H92" i="10"/>
  <c r="I94" i="10"/>
  <c r="N95" i="10"/>
  <c r="J96" i="10"/>
  <c r="G102" i="10"/>
  <c r="H108" i="10"/>
  <c r="G112" i="10"/>
  <c r="H114" i="10"/>
  <c r="I116" i="10"/>
  <c r="N117" i="10"/>
  <c r="J118" i="10"/>
  <c r="G124" i="10"/>
  <c r="H126" i="10"/>
  <c r="I128" i="10"/>
  <c r="N129" i="10"/>
  <c r="J130" i="10"/>
  <c r="E84" i="10"/>
  <c r="K84" i="10"/>
  <c r="H90" i="10"/>
  <c r="I92" i="10"/>
  <c r="N93" i="10"/>
  <c r="J94" i="10"/>
  <c r="E96" i="10"/>
  <c r="K96" i="10"/>
  <c r="H102" i="10"/>
  <c r="I108" i="10"/>
  <c r="H112" i="10"/>
  <c r="I114" i="10"/>
  <c r="J116" i="10"/>
  <c r="E118" i="10"/>
  <c r="K118" i="10"/>
  <c r="H124" i="10"/>
  <c r="I126" i="10"/>
  <c r="N127" i="10"/>
  <c r="J128" i="10"/>
  <c r="E130" i="10"/>
  <c r="K130" i="10"/>
  <c r="F84" i="10"/>
  <c r="N91" i="10"/>
  <c r="E94" i="10"/>
  <c r="F96" i="10"/>
  <c r="N107" i="10"/>
  <c r="N113" i="10"/>
  <c r="E116" i="10"/>
  <c r="F118" i="10"/>
  <c r="N125" i="10"/>
  <c r="E128" i="10"/>
  <c r="F130" i="10"/>
  <c r="I14" i="9"/>
  <c r="I20" i="9"/>
  <c r="I32" i="9"/>
  <c r="K56" i="9"/>
  <c r="E56" i="9"/>
  <c r="J56" i="9"/>
  <c r="J60" i="9"/>
  <c r="F133" i="9"/>
  <c r="L133" i="9"/>
  <c r="H122" i="9"/>
  <c r="G122" i="9"/>
  <c r="L122" i="9"/>
  <c r="F122" i="9"/>
  <c r="K122" i="9"/>
  <c r="E122" i="9"/>
  <c r="J122" i="9"/>
  <c r="N121" i="9"/>
  <c r="I12" i="9"/>
  <c r="N13" i="9"/>
  <c r="J14" i="9"/>
  <c r="E16" i="9"/>
  <c r="K16" i="9"/>
  <c r="M17" i="9"/>
  <c r="N19" i="9"/>
  <c r="J20" i="9"/>
  <c r="F24" i="9"/>
  <c r="L24" i="9"/>
  <c r="G26" i="9"/>
  <c r="I30" i="9"/>
  <c r="N31" i="9"/>
  <c r="J32" i="9"/>
  <c r="J42" i="9"/>
  <c r="N41" i="9"/>
  <c r="K42" i="9"/>
  <c r="G44" i="9"/>
  <c r="L46" i="9"/>
  <c r="F46" i="9"/>
  <c r="J46" i="9"/>
  <c r="F48" i="9"/>
  <c r="J50" i="9"/>
  <c r="H54" i="9"/>
  <c r="N55" i="9"/>
  <c r="L56" i="9"/>
  <c r="H58" i="9"/>
  <c r="N59" i="9"/>
  <c r="K60" i="9"/>
  <c r="G62" i="9"/>
  <c r="J78" i="9"/>
  <c r="N77" i="9"/>
  <c r="K78" i="9"/>
  <c r="G80" i="9"/>
  <c r="G133" i="9"/>
  <c r="M109" i="9"/>
  <c r="I122" i="9"/>
  <c r="N11" i="9"/>
  <c r="E14" i="9"/>
  <c r="K14" i="9"/>
  <c r="F16" i="9"/>
  <c r="L16" i="9"/>
  <c r="E20" i="9"/>
  <c r="K20" i="9"/>
  <c r="F22" i="9"/>
  <c r="L22" i="9"/>
  <c r="G24" i="9"/>
  <c r="H26" i="9"/>
  <c r="N29" i="9"/>
  <c r="J30" i="9"/>
  <c r="E32" i="9"/>
  <c r="K32" i="9"/>
  <c r="J36" i="9"/>
  <c r="F38" i="9"/>
  <c r="E42" i="9"/>
  <c r="L42" i="9"/>
  <c r="N45" i="9"/>
  <c r="K46" i="9"/>
  <c r="H48" i="9"/>
  <c r="N49" i="9"/>
  <c r="K50" i="9"/>
  <c r="F56" i="9"/>
  <c r="E60" i="9"/>
  <c r="L60" i="9"/>
  <c r="I62" i="9"/>
  <c r="K68" i="9"/>
  <c r="E68" i="9"/>
  <c r="J68" i="9"/>
  <c r="J72" i="9"/>
  <c r="F74" i="9"/>
  <c r="E78" i="9"/>
  <c r="L78" i="9"/>
  <c r="H100" i="9"/>
  <c r="G100" i="9"/>
  <c r="L100" i="9"/>
  <c r="F100" i="9"/>
  <c r="K100" i="9"/>
  <c r="E100" i="9"/>
  <c r="J100" i="9"/>
  <c r="N99" i="9"/>
  <c r="F14" i="9"/>
  <c r="L14" i="9"/>
  <c r="F20" i="9"/>
  <c r="L20" i="9"/>
  <c r="I26" i="9"/>
  <c r="F32" i="9"/>
  <c r="L32" i="9"/>
  <c r="J54" i="9"/>
  <c r="N53" i="9"/>
  <c r="K54" i="9"/>
  <c r="G56" i="9"/>
  <c r="L58" i="9"/>
  <c r="F58" i="9"/>
  <c r="J58" i="9"/>
  <c r="F60" i="9"/>
  <c r="J62" i="9"/>
  <c r="H88" i="9"/>
  <c r="G88" i="9"/>
  <c r="L88" i="9"/>
  <c r="F88" i="9"/>
  <c r="K88" i="9"/>
  <c r="E88" i="9"/>
  <c r="J88" i="9"/>
  <c r="N87" i="9"/>
  <c r="I133" i="9"/>
  <c r="G14" i="9"/>
  <c r="G20" i="9"/>
  <c r="I24" i="9"/>
  <c r="N25" i="9"/>
  <c r="J26" i="9"/>
  <c r="G32" i="9"/>
  <c r="K44" i="9"/>
  <c r="E44" i="9"/>
  <c r="J44" i="9"/>
  <c r="J48" i="9"/>
  <c r="E54" i="9"/>
  <c r="L54" i="9"/>
  <c r="H56" i="9"/>
  <c r="N57" i="9"/>
  <c r="K58" i="9"/>
  <c r="H60" i="9"/>
  <c r="N61" i="9"/>
  <c r="K62" i="9"/>
  <c r="K80" i="9"/>
  <c r="E80" i="9"/>
  <c r="J80" i="9"/>
  <c r="J133" i="9"/>
  <c r="N23" i="9"/>
  <c r="E26" i="9"/>
  <c r="L34" i="9"/>
  <c r="F34" i="9"/>
  <c r="J34" i="9"/>
  <c r="J38" i="9"/>
  <c r="H42" i="9"/>
  <c r="N43" i="9"/>
  <c r="L44" i="9"/>
  <c r="H46" i="9"/>
  <c r="N47" i="9"/>
  <c r="K48" i="9"/>
  <c r="G50" i="9"/>
  <c r="F54" i="9"/>
  <c r="I56" i="9"/>
  <c r="E58" i="9"/>
  <c r="I60" i="9"/>
  <c r="E62" i="9"/>
  <c r="L62" i="9"/>
  <c r="J66" i="9"/>
  <c r="N65" i="9"/>
  <c r="K66" i="9"/>
  <c r="L70" i="9"/>
  <c r="F70" i="9"/>
  <c r="J70" i="9"/>
  <c r="J74" i="9"/>
  <c r="H78" i="9"/>
  <c r="N79" i="9"/>
  <c r="L80" i="9"/>
  <c r="H133" i="9"/>
  <c r="H84" i="9"/>
  <c r="E90" i="9"/>
  <c r="K90" i="9"/>
  <c r="F92" i="9"/>
  <c r="L92" i="9"/>
  <c r="G94" i="9"/>
  <c r="H96" i="9"/>
  <c r="E102" i="9"/>
  <c r="K102" i="9"/>
  <c r="F108" i="9"/>
  <c r="L108" i="9"/>
  <c r="E112" i="9"/>
  <c r="K112" i="9"/>
  <c r="F114" i="9"/>
  <c r="L114" i="9"/>
  <c r="G116" i="9"/>
  <c r="H118" i="9"/>
  <c r="E124" i="9"/>
  <c r="K124" i="9"/>
  <c r="F126" i="9"/>
  <c r="L126" i="9"/>
  <c r="G128" i="9"/>
  <c r="H130" i="9"/>
  <c r="I84" i="9"/>
  <c r="H94" i="9"/>
  <c r="I96" i="9"/>
  <c r="H116" i="9"/>
  <c r="I118" i="9"/>
  <c r="H128" i="9"/>
  <c r="I130" i="9"/>
  <c r="N83" i="9"/>
  <c r="J84" i="9"/>
  <c r="I94" i="9"/>
  <c r="N95" i="9"/>
  <c r="J96" i="9"/>
  <c r="I116" i="9"/>
  <c r="N117" i="9"/>
  <c r="J118" i="9"/>
  <c r="I128" i="9"/>
  <c r="N129" i="9"/>
  <c r="J130" i="9"/>
  <c r="E84" i="9"/>
  <c r="K84" i="9"/>
  <c r="I92" i="9"/>
  <c r="N93" i="9"/>
  <c r="J94" i="9"/>
  <c r="E96" i="9"/>
  <c r="K96" i="9"/>
  <c r="I108" i="9"/>
  <c r="I114" i="9"/>
  <c r="N115" i="9"/>
  <c r="J116" i="9"/>
  <c r="E118" i="9"/>
  <c r="K118" i="9"/>
  <c r="I126" i="9"/>
  <c r="N127" i="9"/>
  <c r="J128" i="9"/>
  <c r="E130" i="9"/>
  <c r="K130" i="9"/>
  <c r="F84" i="9"/>
  <c r="N91" i="9"/>
  <c r="E94" i="9"/>
  <c r="F96" i="9"/>
  <c r="N107" i="9"/>
  <c r="N113" i="9"/>
  <c r="E116" i="9"/>
  <c r="F118" i="9"/>
  <c r="N125" i="9"/>
  <c r="E128" i="9"/>
  <c r="F130" i="9"/>
  <c r="I24" i="8"/>
  <c r="L54" i="8"/>
  <c r="F54" i="8"/>
  <c r="K54" i="8"/>
  <c r="E54" i="8"/>
  <c r="J54" i="8"/>
  <c r="N53" i="8"/>
  <c r="F10" i="8"/>
  <c r="L10" i="8"/>
  <c r="I16" i="8"/>
  <c r="I22" i="8"/>
  <c r="N23" i="8"/>
  <c r="J24" i="8"/>
  <c r="E26" i="8"/>
  <c r="K26" i="8"/>
  <c r="F28" i="8"/>
  <c r="L28" i="8"/>
  <c r="G30" i="8"/>
  <c r="J34" i="8"/>
  <c r="H42" i="8"/>
  <c r="I44" i="8"/>
  <c r="J46" i="8"/>
  <c r="G54" i="8"/>
  <c r="H56" i="8"/>
  <c r="I58" i="8"/>
  <c r="I80" i="8"/>
  <c r="H133" i="8"/>
  <c r="J133" i="8"/>
  <c r="G10" i="8"/>
  <c r="H12" i="8"/>
  <c r="N15" i="8"/>
  <c r="J16" i="8"/>
  <c r="N21" i="8"/>
  <c r="E24" i="8"/>
  <c r="K24" i="8"/>
  <c r="F26" i="8"/>
  <c r="L26" i="8"/>
  <c r="G28" i="8"/>
  <c r="H30" i="8"/>
  <c r="L32" i="8"/>
  <c r="K32" i="8"/>
  <c r="E32" i="8"/>
  <c r="J32" i="8"/>
  <c r="H54" i="8"/>
  <c r="I56" i="8"/>
  <c r="J58" i="8"/>
  <c r="H70" i="8"/>
  <c r="G70" i="8"/>
  <c r="L70" i="8"/>
  <c r="F70" i="8"/>
  <c r="G78" i="8"/>
  <c r="L78" i="8"/>
  <c r="F78" i="8"/>
  <c r="K78" i="8"/>
  <c r="E78" i="8"/>
  <c r="J78" i="8"/>
  <c r="N77" i="8"/>
  <c r="H10" i="8"/>
  <c r="E16" i="8"/>
  <c r="M17" i="8"/>
  <c r="F24" i="8"/>
  <c r="L24" i="8"/>
  <c r="G26" i="8"/>
  <c r="H28" i="8"/>
  <c r="H34" i="8"/>
  <c r="G34" i="8"/>
  <c r="L34" i="8"/>
  <c r="F34" i="8"/>
  <c r="H46" i="8"/>
  <c r="G46" i="8"/>
  <c r="L46" i="8"/>
  <c r="F46" i="8"/>
  <c r="I54" i="8"/>
  <c r="G68" i="8"/>
  <c r="L68" i="8"/>
  <c r="F68" i="8"/>
  <c r="K68" i="8"/>
  <c r="E68" i="8"/>
  <c r="F133" i="8"/>
  <c r="L133" i="8"/>
  <c r="I10" i="8"/>
  <c r="G24" i="8"/>
  <c r="I28" i="8"/>
  <c r="G44" i="8"/>
  <c r="L44" i="8"/>
  <c r="F44" i="8"/>
  <c r="K44" i="8"/>
  <c r="E44" i="8"/>
  <c r="H58" i="8"/>
  <c r="G58" i="8"/>
  <c r="L58" i="8"/>
  <c r="F58" i="8"/>
  <c r="L66" i="8"/>
  <c r="F66" i="8"/>
  <c r="K66" i="8"/>
  <c r="E66" i="8"/>
  <c r="J66" i="8"/>
  <c r="N65" i="8"/>
  <c r="E133" i="8"/>
  <c r="K133" i="8"/>
  <c r="G133" i="8"/>
  <c r="N9" i="8"/>
  <c r="N27" i="8"/>
  <c r="L42" i="8"/>
  <c r="F42" i="8"/>
  <c r="K42" i="8"/>
  <c r="E42" i="8"/>
  <c r="J42" i="8"/>
  <c r="N41" i="8"/>
  <c r="N43" i="8"/>
  <c r="G56" i="8"/>
  <c r="L56" i="8"/>
  <c r="F56" i="8"/>
  <c r="K56" i="8"/>
  <c r="E56" i="8"/>
  <c r="N57" i="8"/>
  <c r="G66" i="8"/>
  <c r="H80" i="8"/>
  <c r="G80" i="8"/>
  <c r="L80" i="8"/>
  <c r="F80" i="8"/>
  <c r="K80" i="8"/>
  <c r="E80" i="8"/>
  <c r="I100" i="8"/>
  <c r="M109" i="8"/>
  <c r="I122" i="8"/>
  <c r="G36" i="8"/>
  <c r="H38" i="8"/>
  <c r="I40" i="8"/>
  <c r="G48" i="8"/>
  <c r="H50" i="8"/>
  <c r="I52" i="8"/>
  <c r="H62" i="8"/>
  <c r="I64" i="8"/>
  <c r="H74" i="8"/>
  <c r="I76" i="8"/>
  <c r="H84" i="8"/>
  <c r="N87" i="8"/>
  <c r="J88" i="8"/>
  <c r="E90" i="8"/>
  <c r="K90" i="8"/>
  <c r="F92" i="8"/>
  <c r="L92" i="8"/>
  <c r="G94" i="8"/>
  <c r="H96" i="8"/>
  <c r="N99" i="8"/>
  <c r="J100" i="8"/>
  <c r="E102" i="8"/>
  <c r="K102" i="8"/>
  <c r="F108" i="8"/>
  <c r="L108" i="8"/>
  <c r="E112" i="8"/>
  <c r="K112" i="8"/>
  <c r="F114" i="8"/>
  <c r="L114" i="8"/>
  <c r="G116" i="8"/>
  <c r="H118" i="8"/>
  <c r="N121" i="8"/>
  <c r="J122" i="8"/>
  <c r="E124" i="8"/>
  <c r="K124" i="8"/>
  <c r="F126" i="8"/>
  <c r="L126" i="8"/>
  <c r="G128" i="8"/>
  <c r="H130" i="8"/>
  <c r="H36" i="8"/>
  <c r="I38" i="8"/>
  <c r="N39" i="8"/>
  <c r="J40" i="8"/>
  <c r="I50" i="8"/>
  <c r="N51" i="8"/>
  <c r="J52" i="8"/>
  <c r="I62" i="8"/>
  <c r="I74" i="8"/>
  <c r="I84" i="8"/>
  <c r="E88" i="8"/>
  <c r="K88" i="8"/>
  <c r="G92" i="8"/>
  <c r="H94" i="8"/>
  <c r="I96" i="8"/>
  <c r="E100" i="8"/>
  <c r="K100" i="8"/>
  <c r="G108" i="8"/>
  <c r="G114" i="8"/>
  <c r="H116" i="8"/>
  <c r="I118" i="8"/>
  <c r="E122" i="8"/>
  <c r="K122" i="8"/>
  <c r="H128" i="8"/>
  <c r="I130" i="8"/>
  <c r="N37" i="8"/>
  <c r="E40" i="8"/>
  <c r="N49" i="8"/>
  <c r="E52" i="8"/>
  <c r="N61" i="8"/>
  <c r="E64" i="8"/>
  <c r="N73" i="8"/>
  <c r="E76" i="8"/>
  <c r="F88" i="8"/>
  <c r="L88" i="8"/>
  <c r="H92" i="8"/>
  <c r="I94" i="8"/>
  <c r="F100" i="8"/>
  <c r="L100" i="8"/>
  <c r="H108" i="8"/>
  <c r="H114" i="8"/>
  <c r="I116" i="8"/>
  <c r="J118" i="8"/>
  <c r="F122" i="8"/>
  <c r="L122" i="8"/>
  <c r="I128" i="8"/>
  <c r="J130" i="8"/>
  <c r="G88" i="8"/>
  <c r="I92" i="8"/>
  <c r="J94" i="8"/>
  <c r="G100" i="8"/>
  <c r="I108" i="8"/>
  <c r="I114" i="8"/>
  <c r="N115" i="8"/>
  <c r="J116" i="8"/>
  <c r="E118" i="8"/>
  <c r="K118" i="8"/>
  <c r="G122" i="8"/>
  <c r="I126" i="8"/>
  <c r="N127" i="8"/>
  <c r="J128" i="8"/>
  <c r="E130" i="8"/>
  <c r="K130" i="8"/>
  <c r="F84" i="8"/>
  <c r="N91" i="8"/>
  <c r="E94" i="8"/>
  <c r="F96" i="8"/>
  <c r="N107" i="8"/>
  <c r="N113" i="8"/>
  <c r="E116" i="8"/>
  <c r="F118" i="8"/>
  <c r="N125" i="8"/>
  <c r="E128" i="8"/>
  <c r="F130" i="8"/>
  <c r="I12" i="7"/>
  <c r="I30" i="7"/>
  <c r="I10" i="7"/>
  <c r="N11" i="7"/>
  <c r="J12" i="7"/>
  <c r="E14" i="7"/>
  <c r="K14" i="7"/>
  <c r="F16" i="7"/>
  <c r="L16" i="7"/>
  <c r="E20" i="7"/>
  <c r="K20" i="7"/>
  <c r="F22" i="7"/>
  <c r="L22" i="7"/>
  <c r="G24" i="7"/>
  <c r="N29" i="7"/>
  <c r="J30" i="7"/>
  <c r="E32" i="7"/>
  <c r="K32" i="7"/>
  <c r="I133" i="7"/>
  <c r="N9" i="7"/>
  <c r="E12" i="7"/>
  <c r="K12" i="7"/>
  <c r="F14" i="7"/>
  <c r="L14" i="7"/>
  <c r="G16" i="7"/>
  <c r="F20" i="7"/>
  <c r="L20" i="7"/>
  <c r="G22" i="7"/>
  <c r="H24" i="7"/>
  <c r="N27" i="7"/>
  <c r="E30" i="7"/>
  <c r="K30" i="7"/>
  <c r="F32" i="7"/>
  <c r="L32" i="7"/>
  <c r="J133" i="7"/>
  <c r="F12" i="7"/>
  <c r="L12" i="7"/>
  <c r="H16" i="7"/>
  <c r="G20" i="7"/>
  <c r="H22" i="7"/>
  <c r="F30" i="7"/>
  <c r="L30" i="7"/>
  <c r="G32" i="7"/>
  <c r="H42" i="7"/>
  <c r="G42" i="7"/>
  <c r="L42" i="7"/>
  <c r="F42" i="7"/>
  <c r="K42" i="7"/>
  <c r="E42" i="7"/>
  <c r="J42" i="7"/>
  <c r="N41" i="7"/>
  <c r="H100" i="7"/>
  <c r="G100" i="7"/>
  <c r="L100" i="7"/>
  <c r="F100" i="7"/>
  <c r="K100" i="7"/>
  <c r="E100" i="7"/>
  <c r="J100" i="7"/>
  <c r="N99" i="7"/>
  <c r="G12" i="7"/>
  <c r="I16" i="7"/>
  <c r="H20" i="7"/>
  <c r="G30" i="7"/>
  <c r="H32" i="7"/>
  <c r="H54" i="7"/>
  <c r="G54" i="7"/>
  <c r="L54" i="7"/>
  <c r="F54" i="7"/>
  <c r="K54" i="7"/>
  <c r="E54" i="7"/>
  <c r="J54" i="7"/>
  <c r="N53" i="7"/>
  <c r="H66" i="7"/>
  <c r="G66" i="7"/>
  <c r="L66" i="7"/>
  <c r="F66" i="7"/>
  <c r="K66" i="7"/>
  <c r="E66" i="7"/>
  <c r="J66" i="7"/>
  <c r="N65" i="7"/>
  <c r="H78" i="7"/>
  <c r="G78" i="7"/>
  <c r="L78" i="7"/>
  <c r="F78" i="7"/>
  <c r="K78" i="7"/>
  <c r="E78" i="7"/>
  <c r="J78" i="7"/>
  <c r="N77" i="7"/>
  <c r="F133" i="7"/>
  <c r="L133" i="7"/>
  <c r="N121" i="7"/>
  <c r="N15" i="7"/>
  <c r="H88" i="7"/>
  <c r="G88" i="7"/>
  <c r="L88" i="7"/>
  <c r="F88" i="7"/>
  <c r="K88" i="7"/>
  <c r="E88" i="7"/>
  <c r="J88" i="7"/>
  <c r="N87" i="7"/>
  <c r="G133" i="7"/>
  <c r="M109" i="7"/>
  <c r="F34" i="7"/>
  <c r="L34" i="7"/>
  <c r="G36" i="7"/>
  <c r="H38" i="7"/>
  <c r="I40" i="7"/>
  <c r="E44" i="7"/>
  <c r="K44" i="7"/>
  <c r="F46" i="7"/>
  <c r="L46" i="7"/>
  <c r="G48" i="7"/>
  <c r="H50" i="7"/>
  <c r="I52" i="7"/>
  <c r="E56" i="7"/>
  <c r="K56" i="7"/>
  <c r="F58" i="7"/>
  <c r="L58" i="7"/>
  <c r="G60" i="7"/>
  <c r="H62" i="7"/>
  <c r="I64" i="7"/>
  <c r="E68" i="7"/>
  <c r="K68" i="7"/>
  <c r="F70" i="7"/>
  <c r="L70" i="7"/>
  <c r="G72" i="7"/>
  <c r="H74" i="7"/>
  <c r="I76" i="7"/>
  <c r="E80" i="7"/>
  <c r="K80" i="7"/>
  <c r="H84" i="7"/>
  <c r="I86" i="7"/>
  <c r="E90" i="7"/>
  <c r="K90" i="7"/>
  <c r="F92" i="7"/>
  <c r="L92" i="7"/>
  <c r="G94" i="7"/>
  <c r="H96" i="7"/>
  <c r="I98" i="7"/>
  <c r="E102" i="7"/>
  <c r="K102" i="7"/>
  <c r="F108" i="7"/>
  <c r="L108" i="7"/>
  <c r="H130" i="7"/>
  <c r="H36" i="7"/>
  <c r="I38" i="7"/>
  <c r="N39" i="7"/>
  <c r="J40" i="7"/>
  <c r="F44" i="7"/>
  <c r="L44" i="7"/>
  <c r="G46" i="7"/>
  <c r="H48" i="7"/>
  <c r="I50" i="7"/>
  <c r="J52" i="7"/>
  <c r="F56" i="7"/>
  <c r="L56" i="7"/>
  <c r="G58" i="7"/>
  <c r="H60" i="7"/>
  <c r="I62" i="7"/>
  <c r="N63" i="7"/>
  <c r="J64" i="7"/>
  <c r="F68" i="7"/>
  <c r="L68" i="7"/>
  <c r="G70" i="7"/>
  <c r="H72" i="7"/>
  <c r="I74" i="7"/>
  <c r="J76" i="7"/>
  <c r="F80" i="7"/>
  <c r="L80" i="7"/>
  <c r="I84" i="7"/>
  <c r="N85" i="7"/>
  <c r="J86" i="7"/>
  <c r="F90" i="7"/>
  <c r="L90" i="7"/>
  <c r="G92" i="7"/>
  <c r="H94" i="7"/>
  <c r="I96" i="7"/>
  <c r="N97" i="7"/>
  <c r="J98" i="7"/>
  <c r="I130" i="7"/>
  <c r="H34" i="7"/>
  <c r="I36" i="7"/>
  <c r="N37" i="7"/>
  <c r="J38" i="7"/>
  <c r="E40" i="7"/>
  <c r="K40" i="7"/>
  <c r="G44" i="7"/>
  <c r="H46" i="7"/>
  <c r="I48" i="7"/>
  <c r="J50" i="7"/>
  <c r="E52" i="7"/>
  <c r="K52" i="7"/>
  <c r="G56" i="7"/>
  <c r="H58" i="7"/>
  <c r="I60" i="7"/>
  <c r="N61" i="7"/>
  <c r="J62" i="7"/>
  <c r="E64" i="7"/>
  <c r="K64" i="7"/>
  <c r="G68" i="7"/>
  <c r="H70" i="7"/>
  <c r="E76" i="7"/>
  <c r="G80" i="7"/>
  <c r="N83" i="7"/>
  <c r="J84" i="7"/>
  <c r="E86" i="7"/>
  <c r="K86" i="7"/>
  <c r="G90" i="7"/>
  <c r="H92" i="7"/>
  <c r="I94" i="7"/>
  <c r="N95" i="7"/>
  <c r="J96" i="7"/>
  <c r="E98" i="7"/>
  <c r="K98" i="7"/>
  <c r="G102" i="7"/>
  <c r="H108" i="7"/>
  <c r="N117" i="7"/>
  <c r="N129" i="7"/>
  <c r="J130" i="7"/>
  <c r="I34" i="7"/>
  <c r="N35" i="7"/>
  <c r="J36" i="7"/>
  <c r="E38" i="7"/>
  <c r="K38" i="7"/>
  <c r="F40" i="7"/>
  <c r="L40" i="7"/>
  <c r="H44" i="7"/>
  <c r="I46" i="7"/>
  <c r="N47" i="7"/>
  <c r="J48" i="7"/>
  <c r="E50" i="7"/>
  <c r="K50" i="7"/>
  <c r="F52" i="7"/>
  <c r="L52" i="7"/>
  <c r="H56" i="7"/>
  <c r="I58" i="7"/>
  <c r="N59" i="7"/>
  <c r="J60" i="7"/>
  <c r="E62" i="7"/>
  <c r="K62" i="7"/>
  <c r="I70" i="7"/>
  <c r="H80" i="7"/>
  <c r="E84" i="7"/>
  <c r="K84" i="7"/>
  <c r="F86" i="7"/>
  <c r="L86" i="7"/>
  <c r="H90" i="7"/>
  <c r="I92" i="7"/>
  <c r="N93" i="7"/>
  <c r="J94" i="7"/>
  <c r="E96" i="7"/>
  <c r="K96" i="7"/>
  <c r="F98" i="7"/>
  <c r="L98" i="7"/>
  <c r="H102" i="7"/>
  <c r="I108" i="7"/>
  <c r="E130" i="7"/>
  <c r="K130" i="7"/>
  <c r="N33" i="7"/>
  <c r="E36" i="7"/>
  <c r="F38" i="7"/>
  <c r="E48" i="7"/>
  <c r="F50" i="7"/>
  <c r="N57" i="7"/>
  <c r="E60" i="7"/>
  <c r="F62" i="7"/>
  <c r="N69" i="7"/>
  <c r="F84" i="7"/>
  <c r="N91" i="7"/>
  <c r="E94" i="7"/>
  <c r="F96" i="7"/>
  <c r="N107" i="7"/>
  <c r="N113" i="7"/>
  <c r="N125" i="7"/>
  <c r="F130" i="7"/>
  <c r="I10" i="5"/>
  <c r="I28" i="5"/>
  <c r="J36" i="5"/>
  <c r="K68" i="5"/>
  <c r="E68" i="5"/>
  <c r="J68" i="5"/>
  <c r="J72" i="5"/>
  <c r="F133" i="5"/>
  <c r="L133" i="5"/>
  <c r="H122" i="5"/>
  <c r="G122" i="5"/>
  <c r="L122" i="5"/>
  <c r="F122" i="5"/>
  <c r="K122" i="5"/>
  <c r="E122" i="5"/>
  <c r="J122" i="5"/>
  <c r="N121" i="5"/>
  <c r="N9" i="5"/>
  <c r="J10" i="5"/>
  <c r="E12" i="5"/>
  <c r="K12" i="5"/>
  <c r="F14" i="5"/>
  <c r="L14" i="5"/>
  <c r="G16" i="5"/>
  <c r="F20" i="5"/>
  <c r="L20" i="5"/>
  <c r="G22" i="5"/>
  <c r="I26" i="5"/>
  <c r="N27" i="5"/>
  <c r="J28" i="5"/>
  <c r="E30" i="5"/>
  <c r="K30" i="5"/>
  <c r="F32" i="5"/>
  <c r="L32" i="5"/>
  <c r="H34" i="5"/>
  <c r="N35" i="5"/>
  <c r="K36" i="5"/>
  <c r="G38" i="5"/>
  <c r="F42" i="5"/>
  <c r="E46" i="5"/>
  <c r="E50" i="5"/>
  <c r="L50" i="5"/>
  <c r="J54" i="5"/>
  <c r="N53" i="5"/>
  <c r="K54" i="5"/>
  <c r="G56" i="5"/>
  <c r="L58" i="5"/>
  <c r="F58" i="5"/>
  <c r="J58" i="5"/>
  <c r="F60" i="5"/>
  <c r="J62" i="5"/>
  <c r="H66" i="5"/>
  <c r="N67" i="5"/>
  <c r="L68" i="5"/>
  <c r="H70" i="5"/>
  <c r="N71" i="5"/>
  <c r="K72" i="5"/>
  <c r="G74" i="5"/>
  <c r="F78" i="5"/>
  <c r="H88" i="5"/>
  <c r="G88" i="5"/>
  <c r="L88" i="5"/>
  <c r="F88" i="5"/>
  <c r="K88" i="5"/>
  <c r="E88" i="5"/>
  <c r="J88" i="5"/>
  <c r="N87" i="5"/>
  <c r="G133" i="5"/>
  <c r="M109" i="5"/>
  <c r="I122" i="5"/>
  <c r="E10" i="5"/>
  <c r="K10" i="5"/>
  <c r="F12" i="5"/>
  <c r="L12" i="5"/>
  <c r="G14" i="5"/>
  <c r="H16" i="5"/>
  <c r="G20" i="5"/>
  <c r="H22" i="5"/>
  <c r="N25" i="5"/>
  <c r="E28" i="5"/>
  <c r="K28" i="5"/>
  <c r="F30" i="5"/>
  <c r="L30" i="5"/>
  <c r="G32" i="5"/>
  <c r="E36" i="5"/>
  <c r="L36" i="5"/>
  <c r="I38" i="5"/>
  <c r="K44" i="5"/>
  <c r="E44" i="5"/>
  <c r="J44" i="5"/>
  <c r="J48" i="5"/>
  <c r="F50" i="5"/>
  <c r="E54" i="5"/>
  <c r="L54" i="5"/>
  <c r="H56" i="5"/>
  <c r="N57" i="5"/>
  <c r="K58" i="5"/>
  <c r="H60" i="5"/>
  <c r="N61" i="5"/>
  <c r="K62" i="5"/>
  <c r="F68" i="5"/>
  <c r="E72" i="5"/>
  <c r="L72" i="5"/>
  <c r="I74" i="5"/>
  <c r="K80" i="5"/>
  <c r="E80" i="5"/>
  <c r="J80" i="5"/>
  <c r="I88" i="5"/>
  <c r="F10" i="5"/>
  <c r="L10" i="5"/>
  <c r="H14" i="5"/>
  <c r="I16" i="5"/>
  <c r="H20" i="5"/>
  <c r="I22" i="5"/>
  <c r="F28" i="5"/>
  <c r="L28" i="5"/>
  <c r="H32" i="5"/>
  <c r="L34" i="5"/>
  <c r="F34" i="5"/>
  <c r="J34" i="5"/>
  <c r="F36" i="5"/>
  <c r="J38" i="5"/>
  <c r="I60" i="5"/>
  <c r="J66" i="5"/>
  <c r="N65" i="5"/>
  <c r="K66" i="5"/>
  <c r="G68" i="5"/>
  <c r="L70" i="5"/>
  <c r="F70" i="5"/>
  <c r="J70" i="5"/>
  <c r="F72" i="5"/>
  <c r="J74" i="5"/>
  <c r="H133" i="5"/>
  <c r="I133" i="5"/>
  <c r="G10" i="5"/>
  <c r="I14" i="5"/>
  <c r="I20" i="5"/>
  <c r="J22" i="5"/>
  <c r="G28" i="5"/>
  <c r="I32" i="5"/>
  <c r="H36" i="5"/>
  <c r="K56" i="5"/>
  <c r="E56" i="5"/>
  <c r="J56" i="5"/>
  <c r="J60" i="5"/>
  <c r="E66" i="5"/>
  <c r="L66" i="5"/>
  <c r="H68" i="5"/>
  <c r="N69" i="5"/>
  <c r="K70" i="5"/>
  <c r="H72" i="5"/>
  <c r="N73" i="5"/>
  <c r="K74" i="5"/>
  <c r="J133" i="5"/>
  <c r="N13" i="5"/>
  <c r="E16" i="5"/>
  <c r="M17" i="5"/>
  <c r="N19" i="5"/>
  <c r="E22" i="5"/>
  <c r="N31" i="5"/>
  <c r="E34" i="5"/>
  <c r="I36" i="5"/>
  <c r="E38" i="5"/>
  <c r="L38" i="5"/>
  <c r="J42" i="5"/>
  <c r="N41" i="5"/>
  <c r="K42" i="5"/>
  <c r="L46" i="5"/>
  <c r="F46" i="5"/>
  <c r="J46" i="5"/>
  <c r="J50" i="5"/>
  <c r="N55" i="5"/>
  <c r="L56" i="5"/>
  <c r="N59" i="5"/>
  <c r="K60" i="5"/>
  <c r="F66" i="5"/>
  <c r="I68" i="5"/>
  <c r="E70" i="5"/>
  <c r="I72" i="5"/>
  <c r="E74" i="5"/>
  <c r="L74" i="5"/>
  <c r="J78" i="5"/>
  <c r="N77" i="5"/>
  <c r="K78" i="5"/>
  <c r="H100" i="5"/>
  <c r="G100" i="5"/>
  <c r="L100" i="5"/>
  <c r="F100" i="5"/>
  <c r="K100" i="5"/>
  <c r="E100" i="5"/>
  <c r="J100" i="5"/>
  <c r="N99" i="5"/>
  <c r="E133" i="5"/>
  <c r="H84" i="5"/>
  <c r="E90" i="5"/>
  <c r="K90" i="5"/>
  <c r="F92" i="5"/>
  <c r="L92" i="5"/>
  <c r="G94" i="5"/>
  <c r="H96" i="5"/>
  <c r="E102" i="5"/>
  <c r="K102" i="5"/>
  <c r="F108" i="5"/>
  <c r="L108" i="5"/>
  <c r="E112" i="5"/>
  <c r="K112" i="5"/>
  <c r="F114" i="5"/>
  <c r="L114" i="5"/>
  <c r="G116" i="5"/>
  <c r="H118" i="5"/>
  <c r="E124" i="5"/>
  <c r="K124" i="5"/>
  <c r="F126" i="5"/>
  <c r="L126" i="5"/>
  <c r="G128" i="5"/>
  <c r="H130" i="5"/>
  <c r="I84" i="5"/>
  <c r="G92" i="5"/>
  <c r="H94" i="5"/>
  <c r="I96" i="5"/>
  <c r="L102" i="5"/>
  <c r="G108" i="5"/>
  <c r="I118" i="5"/>
  <c r="I130" i="5"/>
  <c r="N83" i="5"/>
  <c r="J84" i="5"/>
  <c r="H92" i="5"/>
  <c r="I94" i="5"/>
  <c r="J96" i="5"/>
  <c r="H108" i="5"/>
  <c r="I116" i="5"/>
  <c r="N117" i="5"/>
  <c r="J118" i="5"/>
  <c r="I128" i="5"/>
  <c r="N129" i="5"/>
  <c r="J130" i="5"/>
  <c r="E84" i="5"/>
  <c r="K84" i="5"/>
  <c r="I92" i="5"/>
  <c r="N93" i="5"/>
  <c r="J94" i="5"/>
  <c r="E96" i="5"/>
  <c r="K96" i="5"/>
  <c r="I108" i="5"/>
  <c r="H112" i="5"/>
  <c r="I114" i="5"/>
  <c r="N115" i="5"/>
  <c r="J116" i="5"/>
  <c r="E118" i="5"/>
  <c r="K118" i="5"/>
  <c r="H124" i="5"/>
  <c r="I126" i="5"/>
  <c r="N127" i="5"/>
  <c r="J128" i="5"/>
  <c r="E130" i="5"/>
  <c r="K130" i="5"/>
  <c r="F84" i="5"/>
  <c r="N91" i="5"/>
  <c r="E94" i="5"/>
  <c r="F96" i="5"/>
  <c r="N107" i="5"/>
  <c r="N113" i="5"/>
  <c r="E116" i="5"/>
  <c r="F118" i="5"/>
  <c r="N125" i="5"/>
  <c r="E128" i="5"/>
  <c r="F130" i="5"/>
  <c r="K44" i="4"/>
  <c r="E44" i="4"/>
  <c r="J44" i="4"/>
  <c r="J48" i="4"/>
  <c r="K80" i="4"/>
  <c r="E80" i="4"/>
  <c r="J80" i="4"/>
  <c r="M109" i="4"/>
  <c r="F10" i="4"/>
  <c r="L10" i="4"/>
  <c r="G12" i="4"/>
  <c r="I16" i="4"/>
  <c r="N23" i="4"/>
  <c r="H42" i="4"/>
  <c r="N43" i="4"/>
  <c r="L44" i="4"/>
  <c r="H46" i="4"/>
  <c r="N47" i="4"/>
  <c r="K48" i="4"/>
  <c r="G50" i="4"/>
  <c r="F54" i="4"/>
  <c r="E58" i="4"/>
  <c r="E62" i="4"/>
  <c r="L62" i="4"/>
  <c r="J66" i="4"/>
  <c r="N65" i="4"/>
  <c r="K66" i="4"/>
  <c r="G68" i="4"/>
  <c r="L70" i="4"/>
  <c r="F70" i="4"/>
  <c r="J70" i="4"/>
  <c r="F72" i="4"/>
  <c r="J74" i="4"/>
  <c r="H78" i="4"/>
  <c r="N79" i="4"/>
  <c r="L80" i="4"/>
  <c r="H133" i="4"/>
  <c r="H88" i="4"/>
  <c r="G88" i="4"/>
  <c r="L88" i="4"/>
  <c r="F88" i="4"/>
  <c r="K88" i="4"/>
  <c r="E88" i="4"/>
  <c r="J88" i="4"/>
  <c r="N87" i="4"/>
  <c r="G10" i="4"/>
  <c r="H12" i="4"/>
  <c r="N15" i="4"/>
  <c r="N21" i="4"/>
  <c r="N33" i="4"/>
  <c r="N37" i="4"/>
  <c r="F44" i="4"/>
  <c r="E48" i="4"/>
  <c r="L48" i="4"/>
  <c r="I50" i="4"/>
  <c r="K56" i="4"/>
  <c r="E56" i="4"/>
  <c r="J56" i="4"/>
  <c r="J60" i="4"/>
  <c r="F62" i="4"/>
  <c r="E66" i="4"/>
  <c r="L66" i="4"/>
  <c r="N69" i="4"/>
  <c r="K70" i="4"/>
  <c r="H72" i="4"/>
  <c r="N73" i="4"/>
  <c r="K74" i="4"/>
  <c r="F80" i="4"/>
  <c r="I133" i="4"/>
  <c r="I88" i="4"/>
  <c r="H122" i="4"/>
  <c r="G122" i="4"/>
  <c r="L122" i="4"/>
  <c r="F122" i="4"/>
  <c r="K122" i="4"/>
  <c r="E122" i="4"/>
  <c r="J122" i="4"/>
  <c r="N121" i="4"/>
  <c r="I12" i="4"/>
  <c r="J42" i="4"/>
  <c r="N41" i="4"/>
  <c r="K42" i="4"/>
  <c r="G44" i="4"/>
  <c r="L46" i="4"/>
  <c r="F46" i="4"/>
  <c r="J46" i="4"/>
  <c r="F48" i="4"/>
  <c r="J50" i="4"/>
  <c r="J78" i="4"/>
  <c r="N77" i="4"/>
  <c r="K78" i="4"/>
  <c r="G80" i="4"/>
  <c r="H100" i="4"/>
  <c r="G100" i="4"/>
  <c r="L100" i="4"/>
  <c r="F100" i="4"/>
  <c r="K100" i="4"/>
  <c r="E100" i="4"/>
  <c r="J100" i="4"/>
  <c r="N99" i="4"/>
  <c r="J133" i="4"/>
  <c r="I10" i="4"/>
  <c r="N11" i="4"/>
  <c r="J12" i="4"/>
  <c r="N29" i="4"/>
  <c r="E42" i="4"/>
  <c r="L42" i="4"/>
  <c r="H44" i="4"/>
  <c r="N45" i="4"/>
  <c r="K46" i="4"/>
  <c r="H48" i="4"/>
  <c r="N49" i="4"/>
  <c r="K50" i="4"/>
  <c r="K68" i="4"/>
  <c r="E68" i="4"/>
  <c r="J68" i="4"/>
  <c r="J72" i="4"/>
  <c r="E78" i="4"/>
  <c r="L78" i="4"/>
  <c r="H80" i="4"/>
  <c r="I100" i="4"/>
  <c r="N9" i="4"/>
  <c r="E12" i="4"/>
  <c r="N27" i="4"/>
  <c r="N35" i="4"/>
  <c r="F42" i="4"/>
  <c r="I44" i="4"/>
  <c r="E46" i="4"/>
  <c r="I48" i="4"/>
  <c r="E50" i="4"/>
  <c r="L50" i="4"/>
  <c r="J54" i="4"/>
  <c r="N53" i="4"/>
  <c r="K54" i="4"/>
  <c r="L58" i="4"/>
  <c r="F58" i="4"/>
  <c r="J58" i="4"/>
  <c r="J62" i="4"/>
  <c r="N67" i="4"/>
  <c r="L68" i="4"/>
  <c r="N71" i="4"/>
  <c r="K72" i="4"/>
  <c r="F78" i="4"/>
  <c r="I80" i="4"/>
  <c r="F133" i="4"/>
  <c r="L133" i="4"/>
  <c r="E133" i="4"/>
  <c r="H84" i="4"/>
  <c r="E90" i="4"/>
  <c r="K90" i="4"/>
  <c r="F92" i="4"/>
  <c r="L92" i="4"/>
  <c r="G94" i="4"/>
  <c r="H96" i="4"/>
  <c r="E102" i="4"/>
  <c r="K102" i="4"/>
  <c r="F108" i="4"/>
  <c r="L108" i="4"/>
  <c r="E112" i="4"/>
  <c r="K112" i="4"/>
  <c r="F114" i="4"/>
  <c r="L114" i="4"/>
  <c r="G116" i="4"/>
  <c r="H118" i="4"/>
  <c r="E124" i="4"/>
  <c r="K124" i="4"/>
  <c r="F126" i="4"/>
  <c r="L126" i="4"/>
  <c r="G128" i="4"/>
  <c r="H130" i="4"/>
  <c r="I84" i="4"/>
  <c r="G92" i="4"/>
  <c r="H94" i="4"/>
  <c r="I96" i="4"/>
  <c r="G108" i="4"/>
  <c r="G114" i="4"/>
  <c r="I118" i="4"/>
  <c r="G126" i="4"/>
  <c r="I130" i="4"/>
  <c r="N83" i="4"/>
  <c r="J84" i="4"/>
  <c r="H92" i="4"/>
  <c r="I94" i="4"/>
  <c r="J96" i="4"/>
  <c r="H108" i="4"/>
  <c r="H114" i="4"/>
  <c r="I116" i="4"/>
  <c r="N117" i="4"/>
  <c r="J118" i="4"/>
  <c r="H126" i="4"/>
  <c r="I128" i="4"/>
  <c r="N129" i="4"/>
  <c r="J130" i="4"/>
  <c r="I92" i="4"/>
  <c r="I108" i="4"/>
  <c r="I114" i="4"/>
  <c r="I126" i="4"/>
  <c r="F84" i="4"/>
  <c r="N91" i="4"/>
  <c r="E94" i="4"/>
  <c r="F96" i="4"/>
  <c r="N107" i="4"/>
  <c r="N113" i="4"/>
  <c r="E116" i="4"/>
  <c r="F118" i="4"/>
  <c r="N125" i="4"/>
  <c r="E128" i="4"/>
  <c r="F130" i="4"/>
  <c r="I20" i="3"/>
  <c r="K56" i="3"/>
  <c r="E56" i="3"/>
  <c r="J56" i="3"/>
  <c r="J60" i="3"/>
  <c r="M109" i="3"/>
  <c r="H122" i="3"/>
  <c r="G122" i="3"/>
  <c r="L122" i="3"/>
  <c r="F122" i="3"/>
  <c r="K122" i="3"/>
  <c r="E122" i="3"/>
  <c r="J122" i="3"/>
  <c r="N121" i="3"/>
  <c r="I12" i="3"/>
  <c r="N13" i="3"/>
  <c r="J14" i="3"/>
  <c r="E16" i="3"/>
  <c r="K16" i="3"/>
  <c r="M17" i="3"/>
  <c r="N19" i="3"/>
  <c r="J20" i="3"/>
  <c r="G26" i="3"/>
  <c r="I30" i="3"/>
  <c r="N31" i="3"/>
  <c r="J32" i="3"/>
  <c r="J42" i="3"/>
  <c r="N41" i="3"/>
  <c r="K42" i="3"/>
  <c r="L46" i="3"/>
  <c r="F46" i="3"/>
  <c r="J46" i="3"/>
  <c r="J50" i="3"/>
  <c r="H54" i="3"/>
  <c r="N55" i="3"/>
  <c r="L56" i="3"/>
  <c r="H58" i="3"/>
  <c r="N59" i="3"/>
  <c r="K60" i="3"/>
  <c r="G62" i="3"/>
  <c r="J78" i="3"/>
  <c r="N77" i="3"/>
  <c r="K78" i="3"/>
  <c r="H88" i="3"/>
  <c r="G88" i="3"/>
  <c r="L88" i="3"/>
  <c r="F88" i="3"/>
  <c r="K88" i="3"/>
  <c r="E88" i="3"/>
  <c r="J88" i="3"/>
  <c r="N87" i="3"/>
  <c r="I122" i="3"/>
  <c r="N11" i="3"/>
  <c r="E14" i="3"/>
  <c r="K14" i="3"/>
  <c r="F16" i="3"/>
  <c r="L16" i="3"/>
  <c r="E20" i="3"/>
  <c r="K20" i="3"/>
  <c r="F22" i="3"/>
  <c r="L22" i="3"/>
  <c r="G24" i="3"/>
  <c r="H26" i="3"/>
  <c r="N29" i="3"/>
  <c r="J30" i="3"/>
  <c r="E32" i="3"/>
  <c r="K32" i="3"/>
  <c r="G34" i="3"/>
  <c r="J36" i="3"/>
  <c r="F38" i="3"/>
  <c r="E42" i="3"/>
  <c r="L42" i="3"/>
  <c r="N45" i="3"/>
  <c r="K46" i="3"/>
  <c r="H48" i="3"/>
  <c r="N49" i="3"/>
  <c r="K50" i="3"/>
  <c r="F56" i="3"/>
  <c r="E60" i="3"/>
  <c r="L60" i="3"/>
  <c r="I62" i="3"/>
  <c r="G66" i="3"/>
  <c r="K68" i="3"/>
  <c r="E68" i="3"/>
  <c r="J68" i="3"/>
  <c r="G70" i="3"/>
  <c r="J72" i="3"/>
  <c r="F74" i="3"/>
  <c r="E78" i="3"/>
  <c r="L78" i="3"/>
  <c r="M81" i="3"/>
  <c r="I88" i="3"/>
  <c r="H100" i="3"/>
  <c r="G100" i="3"/>
  <c r="L100" i="3"/>
  <c r="F100" i="3"/>
  <c r="K100" i="3"/>
  <c r="E100" i="3"/>
  <c r="J100" i="3"/>
  <c r="N99" i="3"/>
  <c r="I133" i="3"/>
  <c r="I14" i="3"/>
  <c r="F14" i="3"/>
  <c r="L14" i="3"/>
  <c r="F20" i="3"/>
  <c r="L20" i="3"/>
  <c r="I26" i="3"/>
  <c r="F32" i="3"/>
  <c r="L32" i="3"/>
  <c r="J54" i="3"/>
  <c r="N53" i="3"/>
  <c r="K54" i="3"/>
  <c r="G56" i="3"/>
  <c r="L58" i="3"/>
  <c r="F58" i="3"/>
  <c r="J58" i="3"/>
  <c r="F60" i="3"/>
  <c r="J62" i="3"/>
  <c r="J133" i="3"/>
  <c r="G14" i="3"/>
  <c r="H16" i="3"/>
  <c r="G20" i="3"/>
  <c r="H22" i="3"/>
  <c r="I24" i="3"/>
  <c r="N25" i="3"/>
  <c r="J26" i="3"/>
  <c r="F30" i="3"/>
  <c r="L30" i="3"/>
  <c r="G32" i="3"/>
  <c r="I38" i="3"/>
  <c r="G42" i="3"/>
  <c r="K44" i="3"/>
  <c r="E44" i="3"/>
  <c r="J44" i="3"/>
  <c r="G46" i="3"/>
  <c r="J48" i="3"/>
  <c r="F50" i="3"/>
  <c r="E54" i="3"/>
  <c r="L54" i="3"/>
  <c r="H56" i="3"/>
  <c r="N57" i="3"/>
  <c r="K58" i="3"/>
  <c r="H60" i="3"/>
  <c r="N61" i="3"/>
  <c r="K62" i="3"/>
  <c r="I74" i="3"/>
  <c r="G78" i="3"/>
  <c r="K80" i="3"/>
  <c r="E80" i="3"/>
  <c r="J80" i="3"/>
  <c r="E26" i="3"/>
  <c r="L34" i="3"/>
  <c r="F34" i="3"/>
  <c r="J34" i="3"/>
  <c r="J38" i="3"/>
  <c r="H42" i="3"/>
  <c r="H46" i="3"/>
  <c r="G50" i="3"/>
  <c r="F54" i="3"/>
  <c r="I56" i="3"/>
  <c r="E58" i="3"/>
  <c r="I60" i="3"/>
  <c r="E62" i="3"/>
  <c r="L62" i="3"/>
  <c r="J66" i="3"/>
  <c r="N65" i="3"/>
  <c r="K66" i="3"/>
  <c r="L70" i="3"/>
  <c r="F70" i="3"/>
  <c r="J70" i="3"/>
  <c r="J74" i="3"/>
  <c r="H78" i="3"/>
  <c r="H133" i="3"/>
  <c r="F133" i="3"/>
  <c r="L133" i="3"/>
  <c r="H84" i="3"/>
  <c r="E90" i="3"/>
  <c r="K90" i="3"/>
  <c r="F92" i="3"/>
  <c r="L92" i="3"/>
  <c r="G94" i="3"/>
  <c r="H96" i="3"/>
  <c r="E102" i="3"/>
  <c r="K102" i="3"/>
  <c r="F108" i="3"/>
  <c r="L108" i="3"/>
  <c r="E112" i="3"/>
  <c r="K112" i="3"/>
  <c r="F114" i="3"/>
  <c r="L114" i="3"/>
  <c r="G116" i="3"/>
  <c r="H118" i="3"/>
  <c r="E124" i="3"/>
  <c r="K124" i="3"/>
  <c r="F126" i="3"/>
  <c r="L126" i="3"/>
  <c r="G128" i="3"/>
  <c r="H130" i="3"/>
  <c r="I84" i="3"/>
  <c r="G92" i="3"/>
  <c r="H94" i="3"/>
  <c r="I96" i="3"/>
  <c r="G108" i="3"/>
  <c r="H116" i="3"/>
  <c r="I118" i="3"/>
  <c r="H128" i="3"/>
  <c r="I130" i="3"/>
  <c r="I94" i="3"/>
  <c r="I116" i="3"/>
  <c r="J118" i="3"/>
  <c r="I128" i="3"/>
  <c r="N129" i="3"/>
  <c r="J130" i="3"/>
  <c r="K84" i="3"/>
  <c r="I92" i="3"/>
  <c r="N93" i="3"/>
  <c r="J94" i="3"/>
  <c r="K96" i="3"/>
  <c r="I108" i="3"/>
  <c r="I114" i="3"/>
  <c r="N115" i="3"/>
  <c r="J116" i="3"/>
  <c r="E118" i="3"/>
  <c r="K118" i="3"/>
  <c r="I126" i="3"/>
  <c r="N127" i="3"/>
  <c r="J128" i="3"/>
  <c r="E130" i="3"/>
  <c r="K130" i="3"/>
  <c r="F84" i="3"/>
  <c r="N91" i="3"/>
  <c r="E94" i="3"/>
  <c r="F96" i="3"/>
  <c r="N107" i="3"/>
  <c r="N113" i="3"/>
  <c r="E116" i="3"/>
  <c r="F118" i="3"/>
  <c r="N125" i="3"/>
  <c r="E128" i="3"/>
  <c r="F130" i="3"/>
  <c r="I12" i="2"/>
  <c r="H90" i="2"/>
  <c r="G90" i="2"/>
  <c r="L90" i="2"/>
  <c r="F90" i="2"/>
  <c r="K90" i="2"/>
  <c r="E90" i="2"/>
  <c r="J90" i="2"/>
  <c r="N89" i="2"/>
  <c r="N11" i="2"/>
  <c r="J12" i="2"/>
  <c r="E14" i="2"/>
  <c r="L14" i="2"/>
  <c r="H56" i="2"/>
  <c r="G56" i="2"/>
  <c r="L56" i="2"/>
  <c r="F56" i="2"/>
  <c r="K56" i="2"/>
  <c r="J56" i="2"/>
  <c r="N55" i="2"/>
  <c r="I90" i="2"/>
  <c r="H124" i="2"/>
  <c r="G124" i="2"/>
  <c r="L124" i="2"/>
  <c r="F124" i="2"/>
  <c r="K124" i="2"/>
  <c r="E124" i="2"/>
  <c r="J124" i="2"/>
  <c r="N123" i="2"/>
  <c r="E12" i="2"/>
  <c r="K12" i="2"/>
  <c r="H32" i="2"/>
  <c r="G32" i="2"/>
  <c r="L32" i="2"/>
  <c r="F32" i="2"/>
  <c r="K32" i="2"/>
  <c r="E32" i="2"/>
  <c r="J32" i="2"/>
  <c r="N31" i="2"/>
  <c r="H102" i="2"/>
  <c r="G102" i="2"/>
  <c r="L102" i="2"/>
  <c r="F102" i="2"/>
  <c r="K102" i="2"/>
  <c r="E102" i="2"/>
  <c r="J102" i="2"/>
  <c r="N101" i="2"/>
  <c r="F12" i="2"/>
  <c r="L12" i="2"/>
  <c r="L16" i="2"/>
  <c r="F16" i="2"/>
  <c r="J16" i="2"/>
  <c r="I32" i="2"/>
  <c r="H80" i="2"/>
  <c r="G80" i="2"/>
  <c r="L80" i="2"/>
  <c r="F80" i="2"/>
  <c r="K80" i="2"/>
  <c r="E80" i="2"/>
  <c r="J80" i="2"/>
  <c r="N79" i="2"/>
  <c r="I102" i="2"/>
  <c r="M109" i="2"/>
  <c r="G12" i="2"/>
  <c r="N15" i="2"/>
  <c r="K16" i="2"/>
  <c r="H20" i="2"/>
  <c r="G20" i="2"/>
  <c r="L20" i="2"/>
  <c r="F20" i="2"/>
  <c r="K20" i="2"/>
  <c r="E20" i="2"/>
  <c r="J20" i="2"/>
  <c r="N19" i="2"/>
  <c r="M17" i="2"/>
  <c r="H44" i="2"/>
  <c r="G44" i="2"/>
  <c r="L44" i="2"/>
  <c r="F44" i="2"/>
  <c r="K44" i="2"/>
  <c r="J44" i="2"/>
  <c r="N43" i="2"/>
  <c r="I80" i="2"/>
  <c r="I14" i="2"/>
  <c r="E16" i="2"/>
  <c r="I20" i="2"/>
  <c r="I44" i="2"/>
  <c r="H68" i="2"/>
  <c r="G68" i="2"/>
  <c r="L68" i="2"/>
  <c r="F68" i="2"/>
  <c r="K68" i="2"/>
  <c r="E68" i="2"/>
  <c r="J68" i="2"/>
  <c r="N67" i="2"/>
  <c r="H112" i="2"/>
  <c r="G112" i="2"/>
  <c r="L112" i="2"/>
  <c r="F112" i="2"/>
  <c r="K112" i="2"/>
  <c r="E112" i="2"/>
  <c r="J112" i="2"/>
  <c r="N111" i="2"/>
  <c r="I30" i="2"/>
  <c r="K34" i="2"/>
  <c r="I42" i="2"/>
  <c r="K46" i="2"/>
  <c r="I54" i="2"/>
  <c r="I66" i="2"/>
  <c r="I78" i="2"/>
  <c r="G84" i="2"/>
  <c r="H86" i="2"/>
  <c r="I88" i="2"/>
  <c r="F94" i="2"/>
  <c r="L94" i="2"/>
  <c r="G96" i="2"/>
  <c r="H98" i="2"/>
  <c r="I100" i="2"/>
  <c r="F116" i="2"/>
  <c r="L116" i="2"/>
  <c r="G118" i="2"/>
  <c r="H120" i="2"/>
  <c r="I122" i="2"/>
  <c r="F128" i="2"/>
  <c r="L128" i="2"/>
  <c r="G130" i="2"/>
  <c r="H136" i="2"/>
  <c r="F22" i="2"/>
  <c r="L22" i="2"/>
  <c r="G24" i="2"/>
  <c r="H26" i="2"/>
  <c r="I28" i="2"/>
  <c r="N29" i="2"/>
  <c r="J30" i="2"/>
  <c r="F34" i="2"/>
  <c r="L34" i="2"/>
  <c r="G36" i="2"/>
  <c r="H38" i="2"/>
  <c r="I40" i="2"/>
  <c r="N41" i="2"/>
  <c r="J42" i="2"/>
  <c r="F46" i="2"/>
  <c r="L46" i="2"/>
  <c r="G48" i="2"/>
  <c r="H50" i="2"/>
  <c r="I52" i="2"/>
  <c r="N53" i="2"/>
  <c r="J54" i="2"/>
  <c r="F58" i="2"/>
  <c r="L58" i="2"/>
  <c r="G60" i="2"/>
  <c r="H62" i="2"/>
  <c r="I64" i="2"/>
  <c r="N65" i="2"/>
  <c r="J66" i="2"/>
  <c r="F70" i="2"/>
  <c r="L70" i="2"/>
  <c r="G72" i="2"/>
  <c r="H74" i="2"/>
  <c r="I76" i="2"/>
  <c r="N77" i="2"/>
  <c r="J78" i="2"/>
  <c r="H84" i="2"/>
  <c r="I86" i="2"/>
  <c r="G94" i="2"/>
  <c r="H96" i="2"/>
  <c r="I98" i="2"/>
  <c r="H118" i="2"/>
  <c r="I120" i="2"/>
  <c r="G128" i="2"/>
  <c r="H130" i="2"/>
  <c r="I136" i="2"/>
  <c r="G22" i="2"/>
  <c r="H24" i="2"/>
  <c r="I26" i="2"/>
  <c r="N27" i="2"/>
  <c r="J28" i="2"/>
  <c r="E30" i="2"/>
  <c r="K30" i="2"/>
  <c r="G34" i="2"/>
  <c r="H36" i="2"/>
  <c r="I38" i="2"/>
  <c r="N39" i="2"/>
  <c r="J40" i="2"/>
  <c r="K42" i="2"/>
  <c r="G46" i="2"/>
  <c r="H48" i="2"/>
  <c r="I50" i="2"/>
  <c r="N51" i="2"/>
  <c r="J52" i="2"/>
  <c r="K54" i="2"/>
  <c r="G58" i="2"/>
  <c r="H60" i="2"/>
  <c r="I62" i="2"/>
  <c r="N63" i="2"/>
  <c r="J64" i="2"/>
  <c r="E66" i="2"/>
  <c r="K66" i="2"/>
  <c r="G70" i="2"/>
  <c r="H72" i="2"/>
  <c r="I74" i="2"/>
  <c r="N75" i="2"/>
  <c r="J76" i="2"/>
  <c r="E78" i="2"/>
  <c r="K78" i="2"/>
  <c r="I84" i="2"/>
  <c r="H94" i="2"/>
  <c r="I96" i="2"/>
  <c r="I118" i="2"/>
  <c r="I130" i="2"/>
  <c r="J136" i="2"/>
  <c r="H22" i="2"/>
  <c r="N25" i="2"/>
  <c r="E28" i="2"/>
  <c r="F30" i="2"/>
  <c r="L30" i="2"/>
  <c r="H34" i="2"/>
  <c r="N37" i="2"/>
  <c r="F42" i="2"/>
  <c r="L42" i="2"/>
  <c r="H46" i="2"/>
  <c r="N49" i="2"/>
  <c r="F54" i="2"/>
  <c r="L54" i="2"/>
  <c r="H58" i="2"/>
  <c r="N61" i="2"/>
  <c r="E64" i="2"/>
  <c r="F66" i="2"/>
  <c r="L66" i="2"/>
  <c r="H70" i="2"/>
  <c r="N73" i="2"/>
  <c r="E76" i="2"/>
  <c r="F78" i="2"/>
  <c r="L78" i="2"/>
  <c r="N83" i="2"/>
  <c r="J84" i="2"/>
  <c r="I94" i="2"/>
  <c r="N95" i="2"/>
  <c r="J96" i="2"/>
  <c r="I116" i="2"/>
  <c r="N117" i="2"/>
  <c r="J118" i="2"/>
  <c r="E120" i="2"/>
  <c r="K120" i="2"/>
  <c r="I128" i="2"/>
  <c r="N129" i="2"/>
  <c r="J130" i="2"/>
  <c r="E136" i="2"/>
  <c r="K136" i="2"/>
  <c r="E84" i="2"/>
  <c r="F86" i="2"/>
  <c r="N93" i="2"/>
  <c r="E96" i="2"/>
  <c r="F98" i="2"/>
  <c r="N115" i="2"/>
  <c r="E118" i="2"/>
  <c r="F120" i="2"/>
  <c r="N127" i="2"/>
  <c r="E130" i="2"/>
  <c r="F136" i="2"/>
  <c r="J136" i="1"/>
  <c r="E136" i="1"/>
  <c r="L136" i="1"/>
  <c r="G90" i="1"/>
  <c r="J90" i="1"/>
  <c r="L90" i="1"/>
  <c r="E26" i="1"/>
  <c r="L26" i="1"/>
  <c r="E32" i="1"/>
  <c r="G40" i="1"/>
  <c r="H40" i="1"/>
  <c r="K40" i="1"/>
  <c r="L40" i="1"/>
  <c r="E40" i="1"/>
  <c r="H44" i="1"/>
  <c r="H46" i="1"/>
  <c r="I46" i="1"/>
  <c r="K46" i="1"/>
  <c r="I50" i="1"/>
  <c r="K50" i="1"/>
  <c r="N49" i="1"/>
  <c r="F50" i="1"/>
  <c r="E58" i="1"/>
  <c r="N63" i="1"/>
  <c r="K64" i="1"/>
  <c r="J64" i="1"/>
  <c r="E64" i="1"/>
  <c r="L64" i="1"/>
  <c r="F64" i="1"/>
  <c r="G64" i="1"/>
  <c r="H64" i="1"/>
  <c r="I80" i="1"/>
  <c r="H26" i="1"/>
  <c r="J26" i="1"/>
  <c r="G24" i="1"/>
  <c r="L30" i="1"/>
  <c r="N29" i="1"/>
  <c r="F30" i="1"/>
  <c r="G30" i="1"/>
  <c r="H30" i="1"/>
  <c r="J30" i="1"/>
  <c r="G32" i="1"/>
  <c r="K32" i="1"/>
  <c r="H60" i="1"/>
  <c r="L60" i="1"/>
  <c r="G58" i="1"/>
  <c r="H58" i="1"/>
  <c r="I58" i="1"/>
  <c r="K58" i="1"/>
  <c r="F56" i="1"/>
  <c r="E54" i="1"/>
  <c r="F54" i="1"/>
  <c r="G54" i="1"/>
  <c r="L54" i="1"/>
  <c r="H54" i="1"/>
  <c r="G42" i="1"/>
  <c r="H42" i="1"/>
  <c r="I42" i="1"/>
  <c r="L42" i="1"/>
  <c r="J40" i="1"/>
  <c r="L22" i="1"/>
  <c r="K68" i="1"/>
  <c r="E68" i="1"/>
  <c r="J68" i="1"/>
  <c r="J72" i="1"/>
  <c r="N71" i="1"/>
  <c r="G72" i="1"/>
  <c r="L72" i="1"/>
  <c r="H88" i="1"/>
  <c r="G88" i="1"/>
  <c r="L88" i="1"/>
  <c r="F88" i="1"/>
  <c r="K88" i="1"/>
  <c r="E88" i="1"/>
  <c r="J88" i="1"/>
  <c r="N87" i="1"/>
  <c r="H100" i="1"/>
  <c r="G100" i="1"/>
  <c r="L100" i="1"/>
  <c r="F100" i="1"/>
  <c r="K100" i="1"/>
  <c r="E100" i="1"/>
  <c r="J100" i="1"/>
  <c r="N99" i="1"/>
  <c r="N11" i="1"/>
  <c r="J12" i="1"/>
  <c r="E14" i="1"/>
  <c r="K14" i="1"/>
  <c r="F16" i="1"/>
  <c r="L16" i="1"/>
  <c r="G22" i="1"/>
  <c r="H24" i="1"/>
  <c r="N27" i="1"/>
  <c r="J28" i="1"/>
  <c r="E30" i="1"/>
  <c r="K30" i="1"/>
  <c r="F32" i="1"/>
  <c r="L32" i="1"/>
  <c r="I48" i="1"/>
  <c r="E50" i="1"/>
  <c r="L50" i="1"/>
  <c r="J54" i="1"/>
  <c r="N53" i="1"/>
  <c r="K54" i="1"/>
  <c r="G56" i="1"/>
  <c r="L58" i="1"/>
  <c r="F58" i="1"/>
  <c r="J58" i="1"/>
  <c r="F60" i="1"/>
  <c r="J62" i="1"/>
  <c r="N67" i="1"/>
  <c r="L68" i="1"/>
  <c r="E72" i="1"/>
  <c r="K74" i="1"/>
  <c r="E74" i="1"/>
  <c r="H74" i="1"/>
  <c r="L74" i="1"/>
  <c r="G78" i="1"/>
  <c r="J78" i="1"/>
  <c r="N77" i="1"/>
  <c r="L78" i="1"/>
  <c r="I88" i="1"/>
  <c r="I100" i="1"/>
  <c r="I28" i="1"/>
  <c r="E12" i="1"/>
  <c r="K12" i="1"/>
  <c r="G16" i="1"/>
  <c r="I24" i="1"/>
  <c r="E28" i="1"/>
  <c r="K28" i="1"/>
  <c r="K44" i="1"/>
  <c r="E44" i="1"/>
  <c r="J44" i="1"/>
  <c r="J48" i="1"/>
  <c r="F68" i="1"/>
  <c r="F72" i="1"/>
  <c r="H80" i="1"/>
  <c r="K80" i="1"/>
  <c r="E80" i="1"/>
  <c r="L80" i="1"/>
  <c r="I12" i="1"/>
  <c r="F12" i="1"/>
  <c r="L12" i="1"/>
  <c r="I22" i="1"/>
  <c r="N23" i="1"/>
  <c r="J24" i="1"/>
  <c r="F28" i="1"/>
  <c r="L28" i="1"/>
  <c r="H32" i="1"/>
  <c r="L34" i="1"/>
  <c r="F34" i="1"/>
  <c r="J34" i="1"/>
  <c r="N43" i="1"/>
  <c r="L44" i="1"/>
  <c r="N47" i="1"/>
  <c r="K48" i="1"/>
  <c r="I60" i="1"/>
  <c r="J66" i="1"/>
  <c r="N65" i="1"/>
  <c r="K66" i="1"/>
  <c r="G68" i="1"/>
  <c r="L70" i="1"/>
  <c r="F70" i="1"/>
  <c r="J70" i="1"/>
  <c r="H72" i="1"/>
  <c r="N79" i="1"/>
  <c r="G12" i="1"/>
  <c r="I16" i="1"/>
  <c r="J22" i="1"/>
  <c r="E24" i="1"/>
  <c r="K24" i="1"/>
  <c r="G28" i="1"/>
  <c r="I32" i="1"/>
  <c r="N33" i="1"/>
  <c r="K34" i="1"/>
  <c r="F44" i="1"/>
  <c r="E48" i="1"/>
  <c r="L48" i="1"/>
  <c r="K56" i="1"/>
  <c r="E56" i="1"/>
  <c r="J56" i="1"/>
  <c r="J60" i="1"/>
  <c r="E66" i="1"/>
  <c r="L66" i="1"/>
  <c r="H68" i="1"/>
  <c r="N69" i="1"/>
  <c r="K70" i="1"/>
  <c r="I72" i="1"/>
  <c r="F80" i="1"/>
  <c r="N15" i="1"/>
  <c r="E22" i="1"/>
  <c r="F24" i="1"/>
  <c r="E34" i="1"/>
  <c r="J42" i="1"/>
  <c r="N41" i="1"/>
  <c r="K42" i="1"/>
  <c r="G44" i="1"/>
  <c r="L46" i="1"/>
  <c r="F46" i="1"/>
  <c r="J46" i="1"/>
  <c r="F48" i="1"/>
  <c r="J50" i="1"/>
  <c r="N55" i="1"/>
  <c r="L56" i="1"/>
  <c r="N59" i="1"/>
  <c r="K60" i="1"/>
  <c r="F66" i="1"/>
  <c r="I68" i="1"/>
  <c r="E70" i="1"/>
  <c r="K72" i="1"/>
  <c r="G80" i="1"/>
  <c r="M81" i="1"/>
  <c r="M109" i="1"/>
  <c r="H122" i="1"/>
  <c r="G122" i="1"/>
  <c r="L122" i="1"/>
  <c r="F122" i="1"/>
  <c r="K122" i="1"/>
  <c r="E122" i="1"/>
  <c r="J122" i="1"/>
  <c r="N121" i="1"/>
  <c r="H84" i="1"/>
  <c r="E90" i="1"/>
  <c r="K90" i="1"/>
  <c r="F92" i="1"/>
  <c r="L92" i="1"/>
  <c r="G94" i="1"/>
  <c r="H96" i="1"/>
  <c r="E102" i="1"/>
  <c r="K102" i="1"/>
  <c r="F108" i="1"/>
  <c r="L108" i="1"/>
  <c r="E112" i="1"/>
  <c r="K112" i="1"/>
  <c r="F114" i="1"/>
  <c r="L114" i="1"/>
  <c r="G116" i="1"/>
  <c r="H118" i="1"/>
  <c r="E124" i="1"/>
  <c r="K124" i="1"/>
  <c r="F126" i="1"/>
  <c r="L126" i="1"/>
  <c r="G128" i="1"/>
  <c r="H130" i="1"/>
  <c r="I84" i="1"/>
  <c r="I96" i="1"/>
  <c r="I118" i="1"/>
  <c r="I130" i="1"/>
  <c r="N83" i="1"/>
  <c r="J84" i="1"/>
  <c r="I94" i="1"/>
  <c r="N95" i="1"/>
  <c r="J96" i="1"/>
  <c r="I116" i="1"/>
  <c r="N117" i="1"/>
  <c r="J118" i="1"/>
  <c r="I128" i="1"/>
  <c r="N129" i="1"/>
  <c r="J130" i="1"/>
  <c r="E84" i="1"/>
  <c r="K84" i="1"/>
  <c r="I92" i="1"/>
  <c r="N93" i="1"/>
  <c r="J94" i="1"/>
  <c r="E96" i="1"/>
  <c r="K96" i="1"/>
  <c r="I108" i="1"/>
  <c r="I114" i="1"/>
  <c r="N115" i="1"/>
  <c r="J116" i="1"/>
  <c r="E118" i="1"/>
  <c r="K118" i="1"/>
  <c r="I126" i="1"/>
  <c r="N127" i="1"/>
  <c r="J128" i="1"/>
  <c r="E130" i="1"/>
  <c r="K130" i="1"/>
  <c r="F84" i="1"/>
  <c r="N91" i="1"/>
  <c r="E94" i="1"/>
  <c r="F96" i="1"/>
  <c r="N107" i="1"/>
  <c r="N113" i="1"/>
  <c r="E116" i="1"/>
  <c r="F118" i="1"/>
  <c r="N125" i="1"/>
  <c r="E128" i="1"/>
  <c r="F130" i="1"/>
  <c r="F91" i="16" l="1"/>
  <c r="G99" i="16"/>
  <c r="H99" i="16"/>
  <c r="I99" i="16"/>
  <c r="K99" i="16"/>
  <c r="L99" i="16"/>
  <c r="L93" i="16"/>
  <c r="G93" i="16"/>
  <c r="I93" i="16"/>
  <c r="G111" i="16"/>
  <c r="H111" i="16"/>
  <c r="J111" i="16"/>
  <c r="M61" i="16"/>
  <c r="L61" i="16"/>
  <c r="H23" i="16"/>
  <c r="N22" i="16"/>
  <c r="N40" i="16"/>
  <c r="J23" i="16"/>
  <c r="E23" i="16"/>
  <c r="F23" i="16"/>
  <c r="K23" i="16"/>
  <c r="I23" i="16"/>
  <c r="L23" i="16"/>
  <c r="M10" i="1"/>
  <c r="E82" i="7"/>
  <c r="F82" i="7"/>
  <c r="H82" i="7"/>
  <c r="G82" i="7"/>
  <c r="K82" i="7"/>
  <c r="N81" i="7"/>
  <c r="I82" i="7"/>
  <c r="J82" i="7"/>
  <c r="L82" i="7"/>
  <c r="M22" i="1"/>
  <c r="F82" i="4"/>
  <c r="M24" i="1"/>
  <c r="M20" i="1"/>
  <c r="M28" i="1"/>
  <c r="M26" i="1"/>
  <c r="L41" i="16"/>
  <c r="G61" i="16"/>
  <c r="E41" i="16"/>
  <c r="I45" i="16"/>
  <c r="H41" i="16"/>
  <c r="M41" i="16"/>
  <c r="K41" i="16"/>
  <c r="I41" i="16"/>
  <c r="G41" i="16"/>
  <c r="F41" i="16"/>
  <c r="M28" i="4"/>
  <c r="M109" i="16"/>
  <c r="G109" i="16"/>
  <c r="I109" i="16"/>
  <c r="F45" i="16"/>
  <c r="J45" i="16"/>
  <c r="E61" i="16"/>
  <c r="K8" i="3"/>
  <c r="K45" i="16"/>
  <c r="M45" i="16"/>
  <c r="L45" i="16"/>
  <c r="E45" i="16"/>
  <c r="G45" i="16"/>
  <c r="G8" i="3"/>
  <c r="E79" i="16"/>
  <c r="H79" i="16"/>
  <c r="I79" i="16"/>
  <c r="M79" i="16"/>
  <c r="F79" i="16"/>
  <c r="L79" i="16"/>
  <c r="G79" i="16"/>
  <c r="J79" i="16"/>
  <c r="K79" i="16"/>
  <c r="M59" i="16"/>
  <c r="I59" i="16"/>
  <c r="E59" i="16"/>
  <c r="H59" i="16"/>
  <c r="L59" i="16"/>
  <c r="J59" i="16"/>
  <c r="G59" i="16"/>
  <c r="K59" i="16"/>
  <c r="F59" i="16"/>
  <c r="M87" i="16"/>
  <c r="E87" i="16"/>
  <c r="I87" i="16"/>
  <c r="H87" i="16"/>
  <c r="G87" i="16"/>
  <c r="L87" i="16"/>
  <c r="M85" i="16"/>
  <c r="J85" i="16"/>
  <c r="M101" i="16"/>
  <c r="I101" i="16"/>
  <c r="H101" i="16"/>
  <c r="G101" i="16"/>
  <c r="M67" i="16"/>
  <c r="I67" i="16"/>
  <c r="F67" i="16"/>
  <c r="E67" i="16"/>
  <c r="G67" i="16"/>
  <c r="H67" i="16"/>
  <c r="M63" i="16"/>
  <c r="E63" i="16"/>
  <c r="H63" i="16"/>
  <c r="I63" i="16"/>
  <c r="F63" i="16"/>
  <c r="K63" i="16"/>
  <c r="G63" i="16"/>
  <c r="M139" i="16"/>
  <c r="E139" i="16"/>
  <c r="I139" i="16"/>
  <c r="J139" i="16"/>
  <c r="F139" i="16"/>
  <c r="H139" i="16"/>
  <c r="G139" i="16"/>
  <c r="L139" i="16"/>
  <c r="K139" i="16"/>
  <c r="M43" i="16"/>
  <c r="L43" i="16"/>
  <c r="H43" i="16"/>
  <c r="I43" i="16"/>
  <c r="E43" i="16"/>
  <c r="J43" i="16"/>
  <c r="K43" i="16"/>
  <c r="G43" i="16"/>
  <c r="I71" i="16"/>
  <c r="J71" i="16"/>
  <c r="M71" i="16"/>
  <c r="H71" i="16"/>
  <c r="E71" i="16"/>
  <c r="K71" i="16"/>
  <c r="L71" i="16"/>
  <c r="G71" i="16"/>
  <c r="H69" i="16"/>
  <c r="M69" i="16"/>
  <c r="I69" i="16"/>
  <c r="F69" i="16"/>
  <c r="K69" i="16"/>
  <c r="E69" i="16"/>
  <c r="G69" i="16"/>
  <c r="L69" i="16"/>
  <c r="J69" i="16"/>
  <c r="M51" i="16"/>
  <c r="I51" i="16"/>
  <c r="J51" i="16"/>
  <c r="E51" i="16"/>
  <c r="F51" i="16"/>
  <c r="K51" i="16"/>
  <c r="L51" i="16"/>
  <c r="H51" i="16"/>
  <c r="G51" i="16"/>
  <c r="E127" i="16"/>
  <c r="L127" i="16"/>
  <c r="M127" i="16"/>
  <c r="F127" i="16"/>
  <c r="H127" i="16"/>
  <c r="I127" i="16"/>
  <c r="J127" i="16"/>
  <c r="G127" i="16"/>
  <c r="K127" i="16"/>
  <c r="M105" i="16"/>
  <c r="H105" i="16"/>
  <c r="I105" i="16"/>
  <c r="L105" i="16"/>
  <c r="G105" i="16"/>
  <c r="F81" i="16"/>
  <c r="G81" i="16"/>
  <c r="J81" i="16"/>
  <c r="K81" i="16"/>
  <c r="M81" i="16"/>
  <c r="L81" i="16"/>
  <c r="H81" i="16"/>
  <c r="I81" i="16"/>
  <c r="E81" i="16"/>
  <c r="J135" i="16"/>
  <c r="L135" i="16"/>
  <c r="M135" i="16"/>
  <c r="H135" i="16"/>
  <c r="I135" i="16"/>
  <c r="F135" i="16"/>
  <c r="G135" i="16"/>
  <c r="E135" i="16"/>
  <c r="G133" i="16"/>
  <c r="L133" i="16"/>
  <c r="M133" i="16"/>
  <c r="E133" i="16"/>
  <c r="I133" i="16"/>
  <c r="F133" i="16"/>
  <c r="J133" i="16"/>
  <c r="H133" i="16"/>
  <c r="K133" i="16"/>
  <c r="G53" i="16"/>
  <c r="M53" i="16"/>
  <c r="E53" i="16"/>
  <c r="H53" i="16"/>
  <c r="L53" i="16"/>
  <c r="J53" i="16"/>
  <c r="K53" i="16"/>
  <c r="I53" i="16"/>
  <c r="F53" i="16"/>
  <c r="M131" i="16"/>
  <c r="G131" i="16"/>
  <c r="H131" i="16"/>
  <c r="I131" i="16"/>
  <c r="J131" i="16"/>
  <c r="E131" i="16"/>
  <c r="F131" i="16"/>
  <c r="M35" i="16"/>
  <c r="K35" i="16"/>
  <c r="F35" i="16"/>
  <c r="I35" i="16"/>
  <c r="G35" i="16"/>
  <c r="L35" i="16"/>
  <c r="H35" i="16"/>
  <c r="J35" i="16"/>
  <c r="E35" i="16"/>
  <c r="L82" i="2"/>
  <c r="M90" i="16"/>
  <c r="J31" i="16"/>
  <c r="M31" i="16"/>
  <c r="E31" i="16"/>
  <c r="H31" i="16"/>
  <c r="I31" i="16"/>
  <c r="K31" i="16"/>
  <c r="L31" i="16"/>
  <c r="F31" i="16"/>
  <c r="G31" i="16"/>
  <c r="M103" i="16"/>
  <c r="I103" i="16"/>
  <c r="H103" i="16"/>
  <c r="L103" i="16"/>
  <c r="G103" i="16"/>
  <c r="E89" i="16"/>
  <c r="K89" i="16"/>
  <c r="G89" i="16"/>
  <c r="H89" i="16"/>
  <c r="F89" i="16"/>
  <c r="J89" i="16"/>
  <c r="I89" i="16"/>
  <c r="L89" i="16"/>
  <c r="M89" i="16"/>
  <c r="M55" i="16"/>
  <c r="H55" i="16"/>
  <c r="I55" i="16"/>
  <c r="G55" i="16"/>
  <c r="E65" i="16"/>
  <c r="K65" i="16"/>
  <c r="F65" i="16"/>
  <c r="G65" i="16"/>
  <c r="J65" i="16"/>
  <c r="H65" i="16"/>
  <c r="L65" i="16"/>
  <c r="M65" i="16"/>
  <c r="I65" i="16"/>
  <c r="I137" i="16"/>
  <c r="J137" i="16"/>
  <c r="K137" i="16"/>
  <c r="M137" i="16"/>
  <c r="E137" i="16"/>
  <c r="F137" i="16"/>
  <c r="G137" i="16"/>
  <c r="L137" i="16"/>
  <c r="H137" i="16"/>
  <c r="E73" i="16"/>
  <c r="G73" i="16"/>
  <c r="H73" i="16"/>
  <c r="M73" i="16"/>
  <c r="J39" i="16"/>
  <c r="M39" i="16"/>
  <c r="E39" i="16"/>
  <c r="H39" i="16"/>
  <c r="I39" i="16"/>
  <c r="G39" i="16"/>
  <c r="L39" i="16"/>
  <c r="F39" i="16"/>
  <c r="K39" i="16"/>
  <c r="M97" i="16"/>
  <c r="I97" i="16"/>
  <c r="L97" i="16"/>
  <c r="G97" i="16"/>
  <c r="G37" i="16"/>
  <c r="M37" i="16"/>
  <c r="I37" i="16"/>
  <c r="J37" i="16"/>
  <c r="E37" i="16"/>
  <c r="K37" i="16"/>
  <c r="L37" i="16"/>
  <c r="F37" i="16"/>
  <c r="H37" i="16"/>
  <c r="E129" i="16"/>
  <c r="G129" i="16"/>
  <c r="K129" i="16"/>
  <c r="M129" i="16"/>
  <c r="I129" i="16"/>
  <c r="J129" i="16"/>
  <c r="H129" i="16"/>
  <c r="F129" i="16"/>
  <c r="L129" i="16"/>
  <c r="F49" i="16"/>
  <c r="G49" i="16"/>
  <c r="K49" i="16"/>
  <c r="M49" i="16"/>
  <c r="E49" i="16"/>
  <c r="H49" i="16"/>
  <c r="I49" i="16"/>
  <c r="G77" i="16"/>
  <c r="E77" i="16"/>
  <c r="I77" i="16"/>
  <c r="M77" i="16"/>
  <c r="F77" i="16"/>
  <c r="L77" i="16"/>
  <c r="H77" i="16"/>
  <c r="M75" i="16"/>
  <c r="L75" i="16"/>
  <c r="H75" i="16"/>
  <c r="I75" i="16"/>
  <c r="K75" i="16"/>
  <c r="E33" i="16"/>
  <c r="K33" i="16"/>
  <c r="F33" i="16"/>
  <c r="G33" i="16"/>
  <c r="J33" i="16"/>
  <c r="M33" i="16"/>
  <c r="I33" i="16"/>
  <c r="L33" i="16"/>
  <c r="H33" i="16"/>
  <c r="N32" i="16"/>
  <c r="E57" i="16"/>
  <c r="G57" i="16"/>
  <c r="K57" i="16"/>
  <c r="I57" i="16"/>
  <c r="J57" i="16"/>
  <c r="L57" i="16"/>
  <c r="M57" i="16"/>
  <c r="M83" i="16"/>
  <c r="G83" i="16"/>
  <c r="I83" i="16"/>
  <c r="F8" i="1"/>
  <c r="N7" i="14"/>
  <c r="F8" i="14"/>
  <c r="M26" i="7"/>
  <c r="E8" i="11"/>
  <c r="M126" i="2"/>
  <c r="M120" i="3"/>
  <c r="N130" i="16"/>
  <c r="L8" i="12"/>
  <c r="F8" i="9"/>
  <c r="I8" i="9"/>
  <c r="K8" i="9"/>
  <c r="M36" i="3"/>
  <c r="M98" i="11"/>
  <c r="M120" i="7"/>
  <c r="M98" i="4"/>
  <c r="M120" i="4"/>
  <c r="E121" i="16"/>
  <c r="K121" i="16"/>
  <c r="L121" i="16"/>
  <c r="I8" i="13"/>
  <c r="I125" i="16"/>
  <c r="M20" i="8"/>
  <c r="M98" i="9"/>
  <c r="M98" i="12"/>
  <c r="M32" i="13"/>
  <c r="M120" i="1"/>
  <c r="M120" i="5"/>
  <c r="M136" i="1"/>
  <c r="N7" i="1"/>
  <c r="M116" i="5"/>
  <c r="M14" i="4"/>
  <c r="M26" i="5"/>
  <c r="M136" i="3"/>
  <c r="M28" i="9"/>
  <c r="M28" i="7"/>
  <c r="F8" i="13"/>
  <c r="M62" i="14"/>
  <c r="M32" i="12"/>
  <c r="M86" i="14"/>
  <c r="M128" i="1"/>
  <c r="M126" i="10"/>
  <c r="M120" i="12"/>
  <c r="M120" i="11"/>
  <c r="M120" i="10"/>
  <c r="M120" i="9"/>
  <c r="M114" i="9"/>
  <c r="M114" i="2"/>
  <c r="M112" i="13"/>
  <c r="M108" i="10"/>
  <c r="M108" i="2"/>
  <c r="N7" i="10"/>
  <c r="I8" i="10"/>
  <c r="J8" i="10"/>
  <c r="F8" i="10"/>
  <c r="M16" i="4"/>
  <c r="M16" i="2"/>
  <c r="N7" i="2"/>
  <c r="F8" i="2"/>
  <c r="H8" i="1"/>
  <c r="J8" i="1"/>
  <c r="L8" i="1"/>
  <c r="I8" i="1"/>
  <c r="E8" i="1"/>
  <c r="G8" i="1"/>
  <c r="M14" i="10"/>
  <c r="E8" i="8"/>
  <c r="M14" i="8"/>
  <c r="G8" i="8"/>
  <c r="M12" i="13"/>
  <c r="M12" i="9"/>
  <c r="M12" i="3"/>
  <c r="J8" i="12"/>
  <c r="E8" i="4"/>
  <c r="G8" i="4"/>
  <c r="I8" i="3"/>
  <c r="L8" i="3"/>
  <c r="N7" i="3"/>
  <c r="M10" i="3"/>
  <c r="M128" i="8"/>
  <c r="M128" i="7"/>
  <c r="M126" i="12"/>
  <c r="M126" i="11"/>
  <c r="M126" i="7"/>
  <c r="M124" i="13"/>
  <c r="M124" i="1"/>
  <c r="M122" i="2"/>
  <c r="M120" i="14"/>
  <c r="M116" i="7"/>
  <c r="M116" i="4"/>
  <c r="M116" i="3"/>
  <c r="M114" i="11"/>
  <c r="M114" i="10"/>
  <c r="M112" i="8"/>
  <c r="M112" i="1"/>
  <c r="E8" i="12"/>
  <c r="G8" i="12"/>
  <c r="K8" i="12"/>
  <c r="H8" i="12"/>
  <c r="M16" i="12"/>
  <c r="N7" i="12"/>
  <c r="F8" i="12"/>
  <c r="M16" i="10"/>
  <c r="K8" i="8"/>
  <c r="H8" i="8"/>
  <c r="N7" i="8"/>
  <c r="F8" i="8"/>
  <c r="I8" i="8"/>
  <c r="J8" i="8"/>
  <c r="J8" i="5"/>
  <c r="E8" i="5"/>
  <c r="M16" i="5"/>
  <c r="G8" i="14"/>
  <c r="J8" i="14"/>
  <c r="L8" i="14"/>
  <c r="H8" i="14"/>
  <c r="E8" i="14"/>
  <c r="I8" i="14"/>
  <c r="M14" i="13"/>
  <c r="L8" i="9"/>
  <c r="N7" i="9"/>
  <c r="G8" i="9"/>
  <c r="J8" i="9"/>
  <c r="H8" i="9"/>
  <c r="I8" i="7"/>
  <c r="K8" i="7"/>
  <c r="H8" i="3"/>
  <c r="J8" i="3"/>
  <c r="F8" i="3"/>
  <c r="G8" i="2"/>
  <c r="J8" i="2"/>
  <c r="L8" i="2"/>
  <c r="H8" i="2"/>
  <c r="E8" i="2"/>
  <c r="I8" i="2"/>
  <c r="M12" i="12"/>
  <c r="I8" i="11"/>
  <c r="K8" i="11"/>
  <c r="H8" i="11"/>
  <c r="N7" i="11"/>
  <c r="F8" i="11"/>
  <c r="J8" i="11"/>
  <c r="M12" i="8"/>
  <c r="L8" i="5"/>
  <c r="H8" i="5"/>
  <c r="G8" i="5"/>
  <c r="N7" i="4"/>
  <c r="F8" i="4"/>
  <c r="I8" i="4"/>
  <c r="J8" i="4"/>
  <c r="L8" i="4"/>
  <c r="K8" i="4"/>
  <c r="M10" i="14"/>
  <c r="L8" i="13"/>
  <c r="N7" i="13"/>
  <c r="E8" i="13"/>
  <c r="G8" i="13"/>
  <c r="J8" i="13"/>
  <c r="K8" i="13"/>
  <c r="E8" i="10"/>
  <c r="G8" i="10"/>
  <c r="K8" i="10"/>
  <c r="M10" i="8"/>
  <c r="N7" i="7"/>
  <c r="F8" i="7"/>
  <c r="G8" i="7"/>
  <c r="J8" i="7"/>
  <c r="L8" i="7"/>
  <c r="M10" i="7"/>
  <c r="H8" i="7"/>
  <c r="I8" i="5"/>
  <c r="K8" i="5"/>
  <c r="N7" i="5"/>
  <c r="M10" i="2"/>
  <c r="N128" i="16"/>
  <c r="L125" i="16"/>
  <c r="K125" i="16"/>
  <c r="L7" i="16"/>
  <c r="M94" i="14"/>
  <c r="M60" i="13"/>
  <c r="M50" i="13"/>
  <c r="M92" i="12"/>
  <c r="M74" i="11"/>
  <c r="M24" i="11"/>
  <c r="M60" i="10"/>
  <c r="M64" i="9"/>
  <c r="M96" i="8"/>
  <c r="M90" i="8"/>
  <c r="M22" i="4"/>
  <c r="M98" i="3"/>
  <c r="M24" i="3"/>
  <c r="M70" i="1"/>
  <c r="M16" i="7"/>
  <c r="M26" i="2"/>
  <c r="M118" i="3"/>
  <c r="M126" i="4"/>
  <c r="M114" i="4"/>
  <c r="M108" i="5"/>
  <c r="M118" i="7"/>
  <c r="M114" i="8"/>
  <c r="M108" i="9"/>
  <c r="M16" i="9"/>
  <c r="M122" i="9"/>
  <c r="M10" i="12"/>
  <c r="M126" i="13"/>
  <c r="M114" i="13"/>
  <c r="M16" i="14"/>
  <c r="M60" i="8"/>
  <c r="M76" i="10"/>
  <c r="M136" i="10"/>
  <c r="M136" i="13"/>
  <c r="M136" i="14"/>
  <c r="M116" i="2"/>
  <c r="M128" i="2"/>
  <c r="M122" i="4"/>
  <c r="M10" i="4"/>
  <c r="M14" i="7"/>
  <c r="M126" i="9"/>
  <c r="M14" i="11"/>
  <c r="M72" i="12"/>
  <c r="M108" i="13"/>
  <c r="M126" i="14"/>
  <c r="M114" i="14"/>
  <c r="M14" i="14"/>
  <c r="M86" i="8"/>
  <c r="M52" i="12"/>
  <c r="M98" i="13"/>
  <c r="M120" i="8"/>
  <c r="M120" i="13"/>
  <c r="M126" i="5"/>
  <c r="M114" i="5"/>
  <c r="M78" i="7"/>
  <c r="M46" i="8"/>
  <c r="M114" i="12"/>
  <c r="M24" i="5"/>
  <c r="M136" i="7"/>
  <c r="M136" i="8"/>
  <c r="M136" i="9"/>
  <c r="M114" i="1"/>
  <c r="M16" i="1"/>
  <c r="M118" i="2"/>
  <c r="M128" i="5"/>
  <c r="M108" i="7"/>
  <c r="M128" i="10"/>
  <c r="M124" i="10"/>
  <c r="M112" i="10"/>
  <c r="M10" i="10"/>
  <c r="M116" i="11"/>
  <c r="M108" i="11"/>
  <c r="M108" i="12"/>
  <c r="M72" i="3"/>
  <c r="M20" i="12"/>
  <c r="M136" i="12"/>
  <c r="M76" i="13"/>
  <c r="M10" i="9"/>
  <c r="M14" i="12"/>
  <c r="M126" i="1"/>
  <c r="M108" i="1"/>
  <c r="M108" i="3"/>
  <c r="M126" i="3"/>
  <c r="M114" i="3"/>
  <c r="M102" i="3"/>
  <c r="M118" i="4"/>
  <c r="M108" i="4"/>
  <c r="M12" i="4"/>
  <c r="M14" i="5"/>
  <c r="M114" i="7"/>
  <c r="M40" i="8"/>
  <c r="M126" i="8"/>
  <c r="M108" i="8"/>
  <c r="M116" i="9"/>
  <c r="M124" i="9"/>
  <c r="M112" i="9"/>
  <c r="M30" i="9"/>
  <c r="M12" i="11"/>
  <c r="M108" i="14"/>
  <c r="M98" i="1"/>
  <c r="M98" i="8"/>
  <c r="M22" i="10"/>
  <c r="M16" i="11"/>
  <c r="M98" i="14"/>
  <c r="M74" i="14"/>
  <c r="M64" i="14"/>
  <c r="M60" i="14"/>
  <c r="M56" i="14"/>
  <c r="M34" i="14"/>
  <c r="M102" i="13"/>
  <c r="M94" i="13"/>
  <c r="M86" i="13"/>
  <c r="M84" i="13"/>
  <c r="M64" i="13"/>
  <c r="M54" i="13"/>
  <c r="M52" i="13"/>
  <c r="M44" i="13"/>
  <c r="M28" i="13"/>
  <c r="M26" i="13"/>
  <c r="M20" i="13"/>
  <c r="M74" i="12"/>
  <c r="M68" i="12"/>
  <c r="M64" i="12"/>
  <c r="M60" i="12"/>
  <c r="M42" i="12"/>
  <c r="M40" i="12"/>
  <c r="M34" i="12"/>
  <c r="M28" i="12"/>
  <c r="M22" i="12"/>
  <c r="M136" i="11"/>
  <c r="M66" i="11"/>
  <c r="M60" i="11"/>
  <c r="M48" i="11"/>
  <c r="M40" i="11"/>
  <c r="M38" i="11"/>
  <c r="M92" i="10"/>
  <c r="M88" i="10"/>
  <c r="M86" i="10"/>
  <c r="M74" i="10"/>
  <c r="M72" i="10"/>
  <c r="M52" i="10"/>
  <c r="M38" i="10"/>
  <c r="M34" i="10"/>
  <c r="M86" i="9"/>
  <c r="M72" i="9"/>
  <c r="M38" i="9"/>
  <c r="M70" i="8"/>
  <c r="M52" i="8"/>
  <c r="M50" i="8"/>
  <c r="N56" i="16"/>
  <c r="M42" i="8"/>
  <c r="M38" i="8"/>
  <c r="M36" i="8"/>
  <c r="M34" i="8"/>
  <c r="M28" i="8"/>
  <c r="M22" i="8"/>
  <c r="M92" i="7"/>
  <c r="M76" i="7"/>
  <c r="M72" i="7"/>
  <c r="M50" i="7"/>
  <c r="M24" i="7"/>
  <c r="M136" i="5"/>
  <c r="M86" i="5"/>
  <c r="M78" i="5"/>
  <c r="M58" i="5"/>
  <c r="M48" i="5"/>
  <c r="M44" i="5"/>
  <c r="M42" i="5"/>
  <c r="M40" i="5"/>
  <c r="M136" i="4"/>
  <c r="M94" i="4"/>
  <c r="M92" i="4"/>
  <c r="I82" i="4"/>
  <c r="N81" i="4"/>
  <c r="K82" i="4"/>
  <c r="M84" i="4"/>
  <c r="M76" i="4"/>
  <c r="M64" i="4"/>
  <c r="M52" i="4"/>
  <c r="M40" i="4"/>
  <c r="M36" i="4"/>
  <c r="M30" i="4"/>
  <c r="M94" i="3"/>
  <c r="M92" i="3"/>
  <c r="M86" i="3"/>
  <c r="M74" i="3"/>
  <c r="M70" i="3"/>
  <c r="M68" i="3"/>
  <c r="M48" i="3"/>
  <c r="M30" i="3"/>
  <c r="M100" i="2"/>
  <c r="M88" i="2"/>
  <c r="M84" i="2"/>
  <c r="M76" i="2"/>
  <c r="M74" i="2"/>
  <c r="M70" i="2"/>
  <c r="M64" i="2"/>
  <c r="M56" i="2"/>
  <c r="M44" i="2"/>
  <c r="M38" i="2"/>
  <c r="M92" i="14"/>
  <c r="M76" i="14"/>
  <c r="M70" i="14"/>
  <c r="M58" i="14"/>
  <c r="M54" i="14"/>
  <c r="M52" i="14"/>
  <c r="M40" i="14"/>
  <c r="M38" i="14"/>
  <c r="M32" i="14"/>
  <c r="M26" i="14"/>
  <c r="M22" i="14"/>
  <c r="M20" i="14"/>
  <c r="M96" i="13"/>
  <c r="M92" i="13"/>
  <c r="M90" i="13"/>
  <c r="M78" i="13"/>
  <c r="M72" i="13"/>
  <c r="N78" i="16"/>
  <c r="M68" i="13"/>
  <c r="M62" i="13"/>
  <c r="M58" i="13"/>
  <c r="M46" i="13"/>
  <c r="M42" i="13"/>
  <c r="M40" i="13"/>
  <c r="M30" i="13"/>
  <c r="M100" i="12"/>
  <c r="M94" i="12"/>
  <c r="M86" i="12"/>
  <c r="M78" i="12"/>
  <c r="M76" i="12"/>
  <c r="M70" i="12"/>
  <c r="M54" i="12"/>
  <c r="M38" i="12"/>
  <c r="M36" i="12"/>
  <c r="M30" i="12"/>
  <c r="M133" i="12"/>
  <c r="L134" i="12" s="1"/>
  <c r="M100" i="11"/>
  <c r="M92" i="11"/>
  <c r="M88" i="11"/>
  <c r="M86" i="11"/>
  <c r="M84" i="11"/>
  <c r="M78" i="11"/>
  <c r="M76" i="11"/>
  <c r="M70" i="11"/>
  <c r="M64" i="11"/>
  <c r="M52" i="11"/>
  <c r="M50" i="11"/>
  <c r="M46" i="11"/>
  <c r="M34" i="11"/>
  <c r="M32" i="11"/>
  <c r="M30" i="11"/>
  <c r="M22" i="11"/>
  <c r="M133" i="11"/>
  <c r="F134" i="11" s="1"/>
  <c r="M20" i="11"/>
  <c r="M98" i="10"/>
  <c r="M84" i="10"/>
  <c r="M70" i="10"/>
  <c r="M66" i="10"/>
  <c r="M64" i="10"/>
  <c r="M54" i="10"/>
  <c r="M40" i="10"/>
  <c r="M36" i="10"/>
  <c r="M32" i="10"/>
  <c r="M30" i="10"/>
  <c r="M28" i="10"/>
  <c r="M20" i="10"/>
  <c r="N108" i="16"/>
  <c r="M92" i="9"/>
  <c r="M76" i="9"/>
  <c r="M74" i="9"/>
  <c r="M70" i="9"/>
  <c r="N74" i="16"/>
  <c r="M66" i="9"/>
  <c r="M52" i="9"/>
  <c r="M50" i="9"/>
  <c r="M48" i="9"/>
  <c r="M46" i="9"/>
  <c r="M40" i="9"/>
  <c r="M36" i="9"/>
  <c r="M34" i="9"/>
  <c r="M24" i="9"/>
  <c r="M133" i="9"/>
  <c r="E134" i="9" s="1"/>
  <c r="M92" i="8"/>
  <c r="M80" i="8"/>
  <c r="M76" i="8"/>
  <c r="M72" i="8"/>
  <c r="M64" i="8"/>
  <c r="M62" i="8"/>
  <c r="M58" i="8"/>
  <c r="M48" i="8"/>
  <c r="M30" i="8"/>
  <c r="M80" i="7"/>
  <c r="M74" i="7"/>
  <c r="M70" i="7"/>
  <c r="M60" i="7"/>
  <c r="M58" i="7"/>
  <c r="M48" i="7"/>
  <c r="M46" i="7"/>
  <c r="G18" i="7"/>
  <c r="N50" i="16"/>
  <c r="J18" i="7"/>
  <c r="L18" i="7"/>
  <c r="K18" i="7"/>
  <c r="N17" i="7"/>
  <c r="F18" i="7"/>
  <c r="E18" i="7"/>
  <c r="I18" i="7"/>
  <c r="M34" i="7"/>
  <c r="M30" i="7"/>
  <c r="M22" i="7"/>
  <c r="M133" i="7"/>
  <c r="L134" i="7" s="1"/>
  <c r="M20" i="7"/>
  <c r="N98" i="16"/>
  <c r="N96" i="16"/>
  <c r="M98" i="5"/>
  <c r="M92" i="5"/>
  <c r="M76" i="5"/>
  <c r="N80" i="16"/>
  <c r="M64" i="5"/>
  <c r="M62" i="5"/>
  <c r="M60" i="5"/>
  <c r="M52" i="5"/>
  <c r="N52" i="16"/>
  <c r="M38" i="5"/>
  <c r="M34" i="5"/>
  <c r="M32" i="5"/>
  <c r="M20" i="5"/>
  <c r="M102" i="4"/>
  <c r="M90" i="4"/>
  <c r="M88" i="4"/>
  <c r="J82" i="4"/>
  <c r="L82" i="4"/>
  <c r="E82" i="4"/>
  <c r="G82" i="4"/>
  <c r="M86" i="4"/>
  <c r="M74" i="4"/>
  <c r="M72" i="4"/>
  <c r="M70" i="4"/>
  <c r="M60" i="4"/>
  <c r="M54" i="4"/>
  <c r="M50" i="4"/>
  <c r="M46" i="4"/>
  <c r="M42" i="4"/>
  <c r="M38" i="4"/>
  <c r="M34" i="4"/>
  <c r="M32" i="4"/>
  <c r="E29" i="16"/>
  <c r="M133" i="4"/>
  <c r="E134" i="4" s="1"/>
  <c r="M20" i="4"/>
  <c r="M76" i="3"/>
  <c r="M66" i="3"/>
  <c r="M64" i="3"/>
  <c r="M62" i="3"/>
  <c r="M52" i="3"/>
  <c r="M50" i="3"/>
  <c r="M46" i="3"/>
  <c r="M40" i="3"/>
  <c r="M38" i="3"/>
  <c r="M34" i="3"/>
  <c r="M28" i="3"/>
  <c r="M26" i="3"/>
  <c r="M133" i="3"/>
  <c r="F134" i="3" s="1"/>
  <c r="N28" i="16"/>
  <c r="N110" i="16"/>
  <c r="E82" i="2"/>
  <c r="G82" i="2"/>
  <c r="N104" i="16"/>
  <c r="M94" i="2"/>
  <c r="M92" i="2"/>
  <c r="H82" i="2"/>
  <c r="I82" i="2"/>
  <c r="K82" i="2"/>
  <c r="N81" i="2"/>
  <c r="F82" i="2"/>
  <c r="J82" i="2"/>
  <c r="N92" i="16"/>
  <c r="M78" i="2"/>
  <c r="N84" i="16"/>
  <c r="M72" i="2"/>
  <c r="M62" i="2"/>
  <c r="M60" i="2"/>
  <c r="M58" i="2"/>
  <c r="M50" i="2"/>
  <c r="M48" i="2"/>
  <c r="M46" i="2"/>
  <c r="M36" i="2"/>
  <c r="M34" i="2"/>
  <c r="M24" i="2"/>
  <c r="M22" i="2"/>
  <c r="K29" i="16"/>
  <c r="N102" i="16"/>
  <c r="M86" i="1"/>
  <c r="N86" i="16"/>
  <c r="M78" i="1"/>
  <c r="N72" i="16"/>
  <c r="M62" i="1"/>
  <c r="M52" i="1"/>
  <c r="M34" i="1"/>
  <c r="N124" i="16"/>
  <c r="J121" i="16"/>
  <c r="H7" i="16"/>
  <c r="F149" i="16"/>
  <c r="K149" i="16"/>
  <c r="I149" i="16"/>
  <c r="E149" i="16"/>
  <c r="M92" i="1"/>
  <c r="M88" i="1"/>
  <c r="M76" i="1"/>
  <c r="M40" i="1"/>
  <c r="K7" i="16"/>
  <c r="N68" i="16"/>
  <c r="N82" i="16"/>
  <c r="J125" i="16"/>
  <c r="N100" i="16"/>
  <c r="N54" i="16"/>
  <c r="G125" i="16"/>
  <c r="I19" i="16"/>
  <c r="H19" i="16"/>
  <c r="L19" i="16"/>
  <c r="F19" i="16"/>
  <c r="K19" i="16"/>
  <c r="J19" i="16"/>
  <c r="G19" i="16"/>
  <c r="N18" i="16"/>
  <c r="G7" i="16"/>
  <c r="G21" i="16"/>
  <c r="L21" i="16"/>
  <c r="F21" i="16"/>
  <c r="J21" i="16"/>
  <c r="N20" i="16"/>
  <c r="I21" i="16"/>
  <c r="K21" i="16"/>
  <c r="H21" i="16"/>
  <c r="E21" i="16"/>
  <c r="N106" i="16"/>
  <c r="N62" i="16"/>
  <c r="J7" i="16"/>
  <c r="I7" i="16"/>
  <c r="N6" i="16"/>
  <c r="M7" i="16"/>
  <c r="K17" i="16"/>
  <c r="E17" i="16"/>
  <c r="J17" i="16"/>
  <c r="N16" i="16"/>
  <c r="H17" i="16"/>
  <c r="G17" i="16"/>
  <c r="M14" i="16"/>
  <c r="L17" i="16"/>
  <c r="I17" i="16"/>
  <c r="F17" i="16"/>
  <c r="N36" i="16"/>
  <c r="H29" i="16"/>
  <c r="M29" i="16"/>
  <c r="L29" i="16"/>
  <c r="F29" i="16"/>
  <c r="I29" i="16"/>
  <c r="M149" i="16"/>
  <c r="G149" i="16"/>
  <c r="H149" i="16"/>
  <c r="M125" i="16"/>
  <c r="E125" i="16"/>
  <c r="N94" i="16"/>
  <c r="F121" i="16"/>
  <c r="N70" i="16"/>
  <c r="F125" i="16"/>
  <c r="N42" i="16"/>
  <c r="N58" i="16"/>
  <c r="N48" i="16"/>
  <c r="F7" i="16"/>
  <c r="M121" i="16"/>
  <c r="I121" i="16"/>
  <c r="J149" i="16"/>
  <c r="N120" i="16"/>
  <c r="N88" i="16"/>
  <c r="N30" i="16"/>
  <c r="G29" i="16"/>
  <c r="M145" i="16"/>
  <c r="G121" i="16"/>
  <c r="L149" i="16"/>
  <c r="N136" i="16"/>
  <c r="N148" i="16"/>
  <c r="N76" i="16"/>
  <c r="N60" i="16"/>
  <c r="N64" i="16"/>
  <c r="H121" i="16"/>
  <c r="N34" i="16"/>
  <c r="N38" i="16"/>
  <c r="M130" i="14"/>
  <c r="M118" i="14"/>
  <c r="M124" i="14"/>
  <c r="M112" i="14"/>
  <c r="M28" i="14"/>
  <c r="M46" i="14"/>
  <c r="M42" i="14"/>
  <c r="H18" i="14"/>
  <c r="G18" i="14"/>
  <c r="L18" i="14"/>
  <c r="F18" i="14"/>
  <c r="K18" i="14"/>
  <c r="E18" i="14"/>
  <c r="J18" i="14"/>
  <c r="N17" i="14"/>
  <c r="I18" i="14"/>
  <c r="M96" i="14"/>
  <c r="M84" i="14"/>
  <c r="M24" i="14"/>
  <c r="M88" i="14"/>
  <c r="M36" i="14"/>
  <c r="M12" i="14"/>
  <c r="M72" i="14"/>
  <c r="M44" i="14"/>
  <c r="M30" i="14"/>
  <c r="M100" i="14"/>
  <c r="M102" i="14"/>
  <c r="M90" i="14"/>
  <c r="M122" i="14"/>
  <c r="M66" i="14"/>
  <c r="M80" i="14"/>
  <c r="M50" i="14"/>
  <c r="M68" i="14"/>
  <c r="M116" i="14"/>
  <c r="M48" i="14"/>
  <c r="M78" i="14"/>
  <c r="M128" i="13"/>
  <c r="M80" i="13"/>
  <c r="M10" i="13"/>
  <c r="M70" i="13"/>
  <c r="L18" i="13"/>
  <c r="F18" i="13"/>
  <c r="K18" i="13"/>
  <c r="E18" i="13"/>
  <c r="J18" i="13"/>
  <c r="N17" i="13"/>
  <c r="I18" i="13"/>
  <c r="H18" i="13"/>
  <c r="G18" i="13"/>
  <c r="M48" i="13"/>
  <c r="M24" i="13"/>
  <c r="M122" i="13"/>
  <c r="H110" i="13"/>
  <c r="G110" i="13"/>
  <c r="L110" i="13"/>
  <c r="F110" i="13"/>
  <c r="K110" i="13"/>
  <c r="E110" i="13"/>
  <c r="J110" i="13"/>
  <c r="N109" i="13"/>
  <c r="I110" i="13"/>
  <c r="M36" i="13"/>
  <c r="M38" i="13"/>
  <c r="M16" i="13"/>
  <c r="M56" i="13"/>
  <c r="M116" i="13"/>
  <c r="M66" i="13"/>
  <c r="M118" i="13"/>
  <c r="M74" i="13"/>
  <c r="M34" i="13"/>
  <c r="M22" i="13"/>
  <c r="M130" i="13"/>
  <c r="M133" i="13"/>
  <c r="M88" i="13"/>
  <c r="M100" i="13"/>
  <c r="M118" i="12"/>
  <c r="M96" i="12"/>
  <c r="M102" i="12"/>
  <c r="M90" i="12"/>
  <c r="M122" i="12"/>
  <c r="H110" i="12"/>
  <c r="G110" i="12"/>
  <c r="L110" i="12"/>
  <c r="F110" i="12"/>
  <c r="K110" i="12"/>
  <c r="E110" i="12"/>
  <c r="J110" i="12"/>
  <c r="N109" i="12"/>
  <c r="I110" i="12"/>
  <c r="M50" i="12"/>
  <c r="M48" i="12"/>
  <c r="M24" i="12"/>
  <c r="M58" i="12"/>
  <c r="M26" i="12"/>
  <c r="M130" i="12"/>
  <c r="M128" i="12"/>
  <c r="M124" i="12"/>
  <c r="M112" i="12"/>
  <c r="M46" i="12"/>
  <c r="M56" i="12"/>
  <c r="K18" i="12"/>
  <c r="E18" i="12"/>
  <c r="J18" i="12"/>
  <c r="N17" i="12"/>
  <c r="I18" i="12"/>
  <c r="H18" i="12"/>
  <c r="G18" i="12"/>
  <c r="L18" i="12"/>
  <c r="F18" i="12"/>
  <c r="M88" i="12"/>
  <c r="M66" i="12"/>
  <c r="M44" i="12"/>
  <c r="M116" i="12"/>
  <c r="M84" i="12"/>
  <c r="M62" i="12"/>
  <c r="M80" i="12"/>
  <c r="M94" i="11"/>
  <c r="M124" i="11"/>
  <c r="M112" i="11"/>
  <c r="M68" i="11"/>
  <c r="M122" i="11"/>
  <c r="M58" i="11"/>
  <c r="M54" i="11"/>
  <c r="M26" i="11"/>
  <c r="M28" i="11"/>
  <c r="M118" i="11"/>
  <c r="H110" i="11"/>
  <c r="G110" i="11"/>
  <c r="L110" i="11"/>
  <c r="F110" i="11"/>
  <c r="K110" i="11"/>
  <c r="E110" i="11"/>
  <c r="J110" i="11"/>
  <c r="N109" i="11"/>
  <c r="I110" i="11"/>
  <c r="M56" i="11"/>
  <c r="M72" i="11"/>
  <c r="M36" i="11"/>
  <c r="M130" i="11"/>
  <c r="M102" i="11"/>
  <c r="M90" i="11"/>
  <c r="M62" i="11"/>
  <c r="M128" i="11"/>
  <c r="M96" i="11"/>
  <c r="M42" i="11"/>
  <c r="J18" i="11"/>
  <c r="N17" i="11"/>
  <c r="I18" i="11"/>
  <c r="H18" i="11"/>
  <c r="G18" i="11"/>
  <c r="L18" i="11"/>
  <c r="F18" i="11"/>
  <c r="K18" i="11"/>
  <c r="E18" i="11"/>
  <c r="M80" i="11"/>
  <c r="M44" i="11"/>
  <c r="M10" i="11"/>
  <c r="M102" i="10"/>
  <c r="M90" i="10"/>
  <c r="M12" i="10"/>
  <c r="M68" i="10"/>
  <c r="M122" i="10"/>
  <c r="M130" i="10"/>
  <c r="M118" i="10"/>
  <c r="M100" i="10"/>
  <c r="M96" i="10"/>
  <c r="K18" i="10"/>
  <c r="E18" i="10"/>
  <c r="J18" i="10"/>
  <c r="N17" i="10"/>
  <c r="I18" i="10"/>
  <c r="H18" i="10"/>
  <c r="G18" i="10"/>
  <c r="L18" i="10"/>
  <c r="F18" i="10"/>
  <c r="M62" i="10"/>
  <c r="M94" i="10"/>
  <c r="M133" i="10"/>
  <c r="M50" i="10"/>
  <c r="H110" i="10"/>
  <c r="G110" i="10"/>
  <c r="L110" i="10"/>
  <c r="F110" i="10"/>
  <c r="K110" i="10"/>
  <c r="E110" i="10"/>
  <c r="J110" i="10"/>
  <c r="N109" i="10"/>
  <c r="I110" i="10"/>
  <c r="M78" i="10"/>
  <c r="M48" i="10"/>
  <c r="M24" i="10"/>
  <c r="M58" i="10"/>
  <c r="M26" i="10"/>
  <c r="M44" i="10"/>
  <c r="M42" i="10"/>
  <c r="M80" i="10"/>
  <c r="M116" i="10"/>
  <c r="M46" i="10"/>
  <c r="M56" i="10"/>
  <c r="M94" i="9"/>
  <c r="M102" i="9"/>
  <c r="M90" i="9"/>
  <c r="H110" i="9"/>
  <c r="G110" i="9"/>
  <c r="L110" i="9"/>
  <c r="F110" i="9"/>
  <c r="K110" i="9"/>
  <c r="E110" i="9"/>
  <c r="J110" i="9"/>
  <c r="N109" i="9"/>
  <c r="I110" i="9"/>
  <c r="M58" i="9"/>
  <c r="M54" i="9"/>
  <c r="M78" i="9"/>
  <c r="M84" i="9"/>
  <c r="G18" i="9"/>
  <c r="L18" i="9"/>
  <c r="F18" i="9"/>
  <c r="K18" i="9"/>
  <c r="E18" i="9"/>
  <c r="J18" i="9"/>
  <c r="N17" i="9"/>
  <c r="I18" i="9"/>
  <c r="H18" i="9"/>
  <c r="M118" i="9"/>
  <c r="M96" i="9"/>
  <c r="M26" i="9"/>
  <c r="M80" i="9"/>
  <c r="M60" i="9"/>
  <c r="M32" i="9"/>
  <c r="M22" i="9"/>
  <c r="M14" i="9"/>
  <c r="M56" i="9"/>
  <c r="M130" i="9"/>
  <c r="M44" i="9"/>
  <c r="M88" i="9"/>
  <c r="M100" i="9"/>
  <c r="M128" i="9"/>
  <c r="M62" i="9"/>
  <c r="M68" i="9"/>
  <c r="M42" i="9"/>
  <c r="M20" i="9"/>
  <c r="M116" i="8"/>
  <c r="M84" i="8"/>
  <c r="M122" i="8"/>
  <c r="M100" i="8"/>
  <c r="M133" i="8"/>
  <c r="M16" i="8"/>
  <c r="M32" i="8"/>
  <c r="M54" i="8"/>
  <c r="M44" i="8"/>
  <c r="M26" i="8"/>
  <c r="M130" i="8"/>
  <c r="M118" i="8"/>
  <c r="H110" i="8"/>
  <c r="G110" i="8"/>
  <c r="L110" i="8"/>
  <c r="F110" i="8"/>
  <c r="K110" i="8"/>
  <c r="E110" i="8"/>
  <c r="J110" i="8"/>
  <c r="N109" i="8"/>
  <c r="I110" i="8"/>
  <c r="M24" i="8"/>
  <c r="M124" i="8"/>
  <c r="M102" i="8"/>
  <c r="M94" i="8"/>
  <c r="M74" i="8"/>
  <c r="M56" i="8"/>
  <c r="M88" i="8"/>
  <c r="M66" i="8"/>
  <c r="M68" i="8"/>
  <c r="K18" i="8"/>
  <c r="E18" i="8"/>
  <c r="J18" i="8"/>
  <c r="N17" i="8"/>
  <c r="I18" i="8"/>
  <c r="H18" i="8"/>
  <c r="G18" i="8"/>
  <c r="L18" i="8"/>
  <c r="F18" i="8"/>
  <c r="M78" i="8"/>
  <c r="M12" i="7"/>
  <c r="M94" i="7"/>
  <c r="M64" i="7"/>
  <c r="M124" i="7"/>
  <c r="M112" i="7"/>
  <c r="M44" i="7"/>
  <c r="M122" i="7"/>
  <c r="M42" i="7"/>
  <c r="M38" i="7"/>
  <c r="M90" i="7"/>
  <c r="M56" i="7"/>
  <c r="M130" i="7"/>
  <c r="M96" i="7"/>
  <c r="M62" i="7"/>
  <c r="M52" i="7"/>
  <c r="M40" i="7"/>
  <c r="M66" i="7"/>
  <c r="H110" i="7"/>
  <c r="G110" i="7"/>
  <c r="L110" i="7"/>
  <c r="F110" i="7"/>
  <c r="K110" i="7"/>
  <c r="E110" i="7"/>
  <c r="J110" i="7"/>
  <c r="N109" i="7"/>
  <c r="I110" i="7"/>
  <c r="M88" i="7"/>
  <c r="M84" i="7"/>
  <c r="M98" i="7"/>
  <c r="M100" i="7"/>
  <c r="M32" i="7"/>
  <c r="M36" i="7"/>
  <c r="M86" i="7"/>
  <c r="M102" i="7"/>
  <c r="M68" i="7"/>
  <c r="M54" i="7"/>
  <c r="M94" i="5"/>
  <c r="M124" i="5"/>
  <c r="M112" i="5"/>
  <c r="M70" i="5"/>
  <c r="M80" i="5"/>
  <c r="M46" i="5"/>
  <c r="M133" i="5"/>
  <c r="M22" i="5"/>
  <c r="M56" i="5"/>
  <c r="M54" i="5"/>
  <c r="H110" i="5"/>
  <c r="G110" i="5"/>
  <c r="L110" i="5"/>
  <c r="F110" i="5"/>
  <c r="K110" i="5"/>
  <c r="E110" i="5"/>
  <c r="J110" i="5"/>
  <c r="N109" i="5"/>
  <c r="I110" i="5"/>
  <c r="M122" i="5"/>
  <c r="M68" i="5"/>
  <c r="M28" i="5"/>
  <c r="M12" i="5"/>
  <c r="I18" i="5"/>
  <c r="H18" i="5"/>
  <c r="G18" i="5"/>
  <c r="L18" i="5"/>
  <c r="F18" i="5"/>
  <c r="K18" i="5"/>
  <c r="E18" i="5"/>
  <c r="J18" i="5"/>
  <c r="N17" i="5"/>
  <c r="M36" i="5"/>
  <c r="M30" i="5"/>
  <c r="M130" i="5"/>
  <c r="M118" i="5"/>
  <c r="M84" i="5"/>
  <c r="M102" i="5"/>
  <c r="M90" i="5"/>
  <c r="M74" i="5"/>
  <c r="M66" i="5"/>
  <c r="M72" i="5"/>
  <c r="M96" i="5"/>
  <c r="M100" i="5"/>
  <c r="M10" i="5"/>
  <c r="M88" i="5"/>
  <c r="M50" i="5"/>
  <c r="M128" i="4"/>
  <c r="M96" i="4"/>
  <c r="M124" i="4"/>
  <c r="M112" i="4"/>
  <c r="M78" i="4"/>
  <c r="K18" i="4"/>
  <c r="E18" i="4"/>
  <c r="J18" i="4"/>
  <c r="I18" i="4"/>
  <c r="H18" i="4"/>
  <c r="G18" i="4"/>
  <c r="L18" i="4"/>
  <c r="F18" i="4"/>
  <c r="M56" i="4"/>
  <c r="H110" i="4"/>
  <c r="G110" i="4"/>
  <c r="L110" i="4"/>
  <c r="F110" i="4"/>
  <c r="K110" i="4"/>
  <c r="E110" i="4"/>
  <c r="J110" i="4"/>
  <c r="N109" i="4"/>
  <c r="I110" i="4"/>
  <c r="M100" i="4"/>
  <c r="M66" i="4"/>
  <c r="M44" i="4"/>
  <c r="M68" i="4"/>
  <c r="M62" i="4"/>
  <c r="M80" i="4"/>
  <c r="M48" i="4"/>
  <c r="M24" i="4"/>
  <c r="M58" i="4"/>
  <c r="M26" i="4"/>
  <c r="M130" i="4"/>
  <c r="M128" i="3"/>
  <c r="M96" i="3"/>
  <c r="G82" i="3"/>
  <c r="L82" i="3"/>
  <c r="F82" i="3"/>
  <c r="K82" i="3"/>
  <c r="E82" i="3"/>
  <c r="J82" i="3"/>
  <c r="N81" i="3"/>
  <c r="I82" i="3"/>
  <c r="H82" i="3"/>
  <c r="M60" i="3"/>
  <c r="G18" i="3"/>
  <c r="H18" i="3"/>
  <c r="L18" i="3"/>
  <c r="F18" i="3"/>
  <c r="K18" i="3"/>
  <c r="E18" i="3"/>
  <c r="J18" i="3"/>
  <c r="N17" i="3"/>
  <c r="I18" i="3"/>
  <c r="M56" i="3"/>
  <c r="M32" i="3"/>
  <c r="M22" i="3"/>
  <c r="M14" i="3"/>
  <c r="M88" i="3"/>
  <c r="M90" i="3"/>
  <c r="M78" i="3"/>
  <c r="M42" i="3"/>
  <c r="M16" i="3"/>
  <c r="M122" i="3"/>
  <c r="H110" i="3"/>
  <c r="G110" i="3"/>
  <c r="L110" i="3"/>
  <c r="F110" i="3"/>
  <c r="K110" i="3"/>
  <c r="E110" i="3"/>
  <c r="J110" i="3"/>
  <c r="N109" i="3"/>
  <c r="I110" i="3"/>
  <c r="M84" i="3"/>
  <c r="M58" i="3"/>
  <c r="M20" i="3"/>
  <c r="M124" i="3"/>
  <c r="M112" i="3"/>
  <c r="M44" i="3"/>
  <c r="M130" i="3"/>
  <c r="M80" i="3"/>
  <c r="M54" i="3"/>
  <c r="M100" i="3"/>
  <c r="M98" i="2"/>
  <c r="M28" i="2"/>
  <c r="M54" i="2"/>
  <c r="M68" i="2"/>
  <c r="M130" i="2"/>
  <c r="M96" i="2"/>
  <c r="M40" i="2"/>
  <c r="M42" i="2"/>
  <c r="M20" i="2"/>
  <c r="M102" i="2"/>
  <c r="M52" i="2"/>
  <c r="M30" i="2"/>
  <c r="M32" i="2"/>
  <c r="M86" i="2"/>
  <c r="M112" i="2"/>
  <c r="G18" i="2"/>
  <c r="L18" i="2"/>
  <c r="F18" i="2"/>
  <c r="K18" i="2"/>
  <c r="E18" i="2"/>
  <c r="J18" i="2"/>
  <c r="N17" i="2"/>
  <c r="I18" i="2"/>
  <c r="H18" i="2"/>
  <c r="M80" i="2"/>
  <c r="M124" i="2"/>
  <c r="M120" i="2"/>
  <c r="M66" i="2"/>
  <c r="G110" i="2"/>
  <c r="L110" i="2"/>
  <c r="F110" i="2"/>
  <c r="K110" i="2"/>
  <c r="E110" i="2"/>
  <c r="J110" i="2"/>
  <c r="N109" i="2"/>
  <c r="I110" i="2"/>
  <c r="H110" i="2"/>
  <c r="M12" i="2"/>
  <c r="M14" i="2"/>
  <c r="M90" i="2"/>
  <c r="M136" i="2"/>
  <c r="M46" i="1"/>
  <c r="M64" i="1"/>
  <c r="M32" i="1"/>
  <c r="M60" i="1"/>
  <c r="M58" i="1"/>
  <c r="M54" i="1"/>
  <c r="M42" i="1"/>
  <c r="G82" i="1"/>
  <c r="L82" i="1"/>
  <c r="F82" i="1"/>
  <c r="K82" i="1"/>
  <c r="E82" i="1"/>
  <c r="J82" i="1"/>
  <c r="N81" i="1"/>
  <c r="I82" i="1"/>
  <c r="H82" i="1"/>
  <c r="M80" i="1"/>
  <c r="M30" i="1"/>
  <c r="M116" i="1"/>
  <c r="M84" i="1"/>
  <c r="M12" i="1"/>
  <c r="M74" i="1"/>
  <c r="M118" i="1"/>
  <c r="M96" i="1"/>
  <c r="M102" i="1"/>
  <c r="M90" i="1"/>
  <c r="M122" i="1"/>
  <c r="H110" i="1"/>
  <c r="G110" i="1"/>
  <c r="L110" i="1"/>
  <c r="F110" i="1"/>
  <c r="K110" i="1"/>
  <c r="E110" i="1"/>
  <c r="J110" i="1"/>
  <c r="N109" i="1"/>
  <c r="I110" i="1"/>
  <c r="M66" i="1"/>
  <c r="M48" i="1"/>
  <c r="M44" i="1"/>
  <c r="M130" i="1"/>
  <c r="M72" i="1"/>
  <c r="M100" i="1"/>
  <c r="M50" i="1"/>
  <c r="M14" i="1"/>
  <c r="M68" i="1"/>
  <c r="M94" i="1"/>
  <c r="M56" i="1"/>
  <c r="I91" i="16" l="1"/>
  <c r="M23" i="16"/>
  <c r="M82" i="7"/>
  <c r="K91" i="16"/>
  <c r="M8" i="9"/>
  <c r="M8" i="1"/>
  <c r="M8" i="12"/>
  <c r="M8" i="8"/>
  <c r="M8" i="3"/>
  <c r="M110" i="13"/>
  <c r="M8" i="14"/>
  <c r="G127" i="14" s="1"/>
  <c r="G140" i="16" s="1"/>
  <c r="M8" i="11"/>
  <c r="M8" i="5"/>
  <c r="M8" i="4"/>
  <c r="M8" i="2"/>
  <c r="M8" i="13"/>
  <c r="M8" i="10"/>
  <c r="M8" i="7"/>
  <c r="L134" i="11"/>
  <c r="M110" i="2"/>
  <c r="M110" i="5"/>
  <c r="M110" i="12"/>
  <c r="M110" i="11"/>
  <c r="L134" i="3"/>
  <c r="M18" i="14"/>
  <c r="I134" i="12"/>
  <c r="K134" i="12"/>
  <c r="E134" i="12"/>
  <c r="H134" i="12"/>
  <c r="N133" i="12"/>
  <c r="F134" i="12"/>
  <c r="G134" i="12"/>
  <c r="J134" i="12"/>
  <c r="G134" i="11"/>
  <c r="J134" i="11"/>
  <c r="H134" i="11"/>
  <c r="E134" i="11"/>
  <c r="I134" i="11"/>
  <c r="K134" i="11"/>
  <c r="N133" i="11"/>
  <c r="N133" i="9"/>
  <c r="K134" i="9"/>
  <c r="F134" i="9"/>
  <c r="I134" i="9"/>
  <c r="G134" i="9"/>
  <c r="J134" i="9"/>
  <c r="L134" i="9"/>
  <c r="H134" i="9"/>
  <c r="M18" i="7"/>
  <c r="E134" i="7"/>
  <c r="K134" i="7"/>
  <c r="H134" i="7"/>
  <c r="I134" i="7"/>
  <c r="F134" i="7"/>
  <c r="N133" i="7"/>
  <c r="G134" i="7"/>
  <c r="J134" i="7"/>
  <c r="L91" i="16"/>
  <c r="M82" i="4"/>
  <c r="K134" i="4"/>
  <c r="J91" i="16"/>
  <c r="G91" i="16"/>
  <c r="E91" i="16"/>
  <c r="I134" i="4"/>
  <c r="N133" i="4"/>
  <c r="F134" i="4"/>
  <c r="G134" i="4"/>
  <c r="J134" i="4"/>
  <c r="L134" i="4"/>
  <c r="H134" i="4"/>
  <c r="G134" i="3"/>
  <c r="J134" i="3"/>
  <c r="K134" i="3"/>
  <c r="I134" i="3"/>
  <c r="H134" i="3"/>
  <c r="E134" i="3"/>
  <c r="N133" i="3"/>
  <c r="M91" i="16"/>
  <c r="H91" i="16"/>
  <c r="N90" i="16"/>
  <c r="M82" i="2"/>
  <c r="E15" i="16"/>
  <c r="N14" i="16"/>
  <c r="J15" i="16"/>
  <c r="M17" i="16"/>
  <c r="M19" i="16"/>
  <c r="M15" i="16"/>
  <c r="H15" i="16"/>
  <c r="F15" i="16"/>
  <c r="L15" i="16"/>
  <c r="K15" i="16"/>
  <c r="I15" i="16"/>
  <c r="M21" i="16"/>
  <c r="G15" i="16"/>
  <c r="L134" i="13"/>
  <c r="F134" i="13"/>
  <c r="K134" i="13"/>
  <c r="E134" i="13"/>
  <c r="J134" i="13"/>
  <c r="N133" i="13"/>
  <c r="I134" i="13"/>
  <c r="H134" i="13"/>
  <c r="G134" i="13"/>
  <c r="M18" i="13"/>
  <c r="M18" i="12"/>
  <c r="M18" i="11"/>
  <c r="M18" i="10"/>
  <c r="M110" i="10"/>
  <c r="L134" i="10"/>
  <c r="F134" i="10"/>
  <c r="K134" i="10"/>
  <c r="E134" i="10"/>
  <c r="J134" i="10"/>
  <c r="N133" i="10"/>
  <c r="I134" i="10"/>
  <c r="H134" i="10"/>
  <c r="G134" i="10"/>
  <c r="M18" i="9"/>
  <c r="M110" i="9"/>
  <c r="M18" i="8"/>
  <c r="L134" i="8"/>
  <c r="F134" i="8"/>
  <c r="K134" i="8"/>
  <c r="E134" i="8"/>
  <c r="J134" i="8"/>
  <c r="N133" i="8"/>
  <c r="I134" i="8"/>
  <c r="H134" i="8"/>
  <c r="G134" i="8"/>
  <c r="M110" i="8"/>
  <c r="M110" i="7"/>
  <c r="L134" i="5"/>
  <c r="F134" i="5"/>
  <c r="K134" i="5"/>
  <c r="E134" i="5"/>
  <c r="J134" i="5"/>
  <c r="N133" i="5"/>
  <c r="I134" i="5"/>
  <c r="H134" i="5"/>
  <c r="G134" i="5"/>
  <c r="M18" i="5"/>
  <c r="M110" i="4"/>
  <c r="M18" i="4"/>
  <c r="M110" i="3"/>
  <c r="M18" i="3"/>
  <c r="M82" i="3"/>
  <c r="K134" i="2"/>
  <c r="E134" i="2"/>
  <c r="J134" i="2"/>
  <c r="I134" i="2"/>
  <c r="H134" i="2"/>
  <c r="G134" i="2"/>
  <c r="L134" i="2"/>
  <c r="F134" i="2"/>
  <c r="M18" i="2"/>
  <c r="M110" i="1"/>
  <c r="M82" i="1"/>
  <c r="L127" i="14" l="1"/>
  <c r="L140" i="16" s="1"/>
  <c r="I127" i="14"/>
  <c r="G109" i="14"/>
  <c r="G133" i="14" s="1"/>
  <c r="H127" i="14"/>
  <c r="H140" i="16" s="1"/>
  <c r="J127" i="14"/>
  <c r="J140" i="16" s="1"/>
  <c r="K127" i="14"/>
  <c r="K140" i="16" s="1"/>
  <c r="D127" i="14"/>
  <c r="E127" i="14"/>
  <c r="E140" i="16" s="1"/>
  <c r="F127" i="14"/>
  <c r="F140" i="16" s="1"/>
  <c r="M134" i="13"/>
  <c r="M134" i="12"/>
  <c r="M134" i="11"/>
  <c r="M134" i="9"/>
  <c r="M134" i="8"/>
  <c r="M134" i="7"/>
  <c r="M134" i="4"/>
  <c r="M134" i="3"/>
  <c r="M134" i="10"/>
  <c r="M134" i="5"/>
  <c r="M134" i="2"/>
  <c r="D140" i="16" l="1"/>
  <c r="D122" i="16" s="1"/>
  <c r="D146" i="16" s="1"/>
  <c r="D109" i="14"/>
  <c r="D133" i="14" s="1"/>
  <c r="I109" i="14"/>
  <c r="I133" i="14" s="1"/>
  <c r="I140" i="16"/>
  <c r="L109" i="14"/>
  <c r="L133" i="14" s="1"/>
  <c r="K109" i="14"/>
  <c r="K133" i="14" s="1"/>
  <c r="J109" i="14"/>
  <c r="J133" i="14" s="1"/>
  <c r="F109" i="14"/>
  <c r="F133" i="14" s="1"/>
  <c r="M127" i="14"/>
  <c r="M140" i="16" s="1"/>
  <c r="E109" i="14"/>
  <c r="H109" i="14"/>
  <c r="H133" i="14" s="1"/>
  <c r="L122" i="16"/>
  <c r="L146" i="16" s="1"/>
  <c r="G122" i="16"/>
  <c r="G146" i="16" s="1"/>
  <c r="M141" i="16" l="1"/>
  <c r="G141" i="16"/>
  <c r="H141" i="16"/>
  <c r="I141" i="16"/>
  <c r="L141" i="16"/>
  <c r="F141" i="16"/>
  <c r="E141" i="16"/>
  <c r="I122" i="16"/>
  <c r="J141" i="16"/>
  <c r="K141" i="16"/>
  <c r="K122" i="16"/>
  <c r="K146" i="16" s="1"/>
  <c r="E122" i="16"/>
  <c r="E146" i="16" s="1"/>
  <c r="F122" i="16"/>
  <c r="F146" i="16" s="1"/>
  <c r="H122" i="16"/>
  <c r="H146" i="16" s="1"/>
  <c r="M109" i="14"/>
  <c r="E133" i="14"/>
  <c r="M133" i="14" s="1"/>
  <c r="J122" i="16"/>
  <c r="J146" i="16" s="1"/>
  <c r="K128" i="14"/>
  <c r="I128" i="14"/>
  <c r="E128" i="14"/>
  <c r="G128" i="14"/>
  <c r="L128" i="14"/>
  <c r="F128" i="14"/>
  <c r="N127" i="14"/>
  <c r="H128" i="14"/>
  <c r="J128" i="14"/>
  <c r="I146" i="16" l="1"/>
  <c r="N140" i="16"/>
  <c r="K134" i="14"/>
  <c r="J134" i="14"/>
  <c r="L134" i="14"/>
  <c r="E134" i="14"/>
  <c r="I134" i="14"/>
  <c r="G134" i="14"/>
  <c r="H134" i="14"/>
  <c r="F134" i="14"/>
  <c r="N133" i="14"/>
  <c r="E110" i="14"/>
  <c r="J110" i="14"/>
  <c r="N109" i="14"/>
  <c r="H110" i="14"/>
  <c r="I110" i="14"/>
  <c r="G110" i="14"/>
  <c r="L110" i="14"/>
  <c r="F110" i="14"/>
  <c r="K110" i="14"/>
  <c r="M122" i="16"/>
  <c r="M146" i="16" s="1"/>
  <c r="M128" i="14"/>
  <c r="H123" i="16" l="1"/>
  <c r="F123" i="16"/>
  <c r="J123" i="16"/>
  <c r="K123" i="16"/>
  <c r="M123" i="16"/>
  <c r="I123" i="16"/>
  <c r="G123" i="16"/>
  <c r="N122" i="16"/>
  <c r="N146" i="16" s="1"/>
  <c r="L123" i="16"/>
  <c r="M134" i="14"/>
  <c r="M110" i="14"/>
  <c r="E123" i="16"/>
  <c r="E36" i="1" l="1"/>
  <c r="L36" i="1"/>
  <c r="K36" i="1"/>
  <c r="H36" i="1"/>
  <c r="I36" i="1"/>
  <c r="F36" i="1"/>
  <c r="J36" i="1"/>
  <c r="G36" i="1"/>
  <c r="M36" i="1" l="1"/>
  <c r="N44" i="16" l="1"/>
  <c r="L26" i="16"/>
  <c r="J26" i="16"/>
  <c r="G26" i="16"/>
  <c r="D26" i="16"/>
  <c r="K26" i="16"/>
  <c r="I26" i="16"/>
  <c r="H26" i="16"/>
  <c r="E26" i="16"/>
  <c r="E17" i="1"/>
  <c r="M37" i="1"/>
  <c r="M17" i="1" s="1"/>
  <c r="I17" i="1"/>
  <c r="I133" i="1" s="1"/>
  <c r="F17" i="1"/>
  <c r="F133" i="1" s="1"/>
  <c r="J17" i="1"/>
  <c r="J133" i="1" s="1"/>
  <c r="G17" i="1"/>
  <c r="G133" i="1" s="1"/>
  <c r="K17" i="1"/>
  <c r="K133" i="1" s="1"/>
  <c r="D133" i="1"/>
  <c r="H17" i="1"/>
  <c r="H133" i="1" s="1"/>
  <c r="L17" i="1"/>
  <c r="L133" i="1" s="1"/>
  <c r="E133" i="1" l="1"/>
  <c r="E18" i="1"/>
  <c r="G38" i="1"/>
  <c r="M46" i="16"/>
  <c r="M133" i="1"/>
  <c r="E134" i="1" s="1"/>
  <c r="E38" i="1"/>
  <c r="I38" i="1"/>
  <c r="F26" i="16"/>
  <c r="J38" i="1"/>
  <c r="H38" i="1"/>
  <c r="N37" i="1"/>
  <c r="K38" i="1"/>
  <c r="F38" i="1"/>
  <c r="L38" i="1"/>
  <c r="K134" i="1" l="1"/>
  <c r="H134" i="1"/>
  <c r="H47" i="16"/>
  <c r="I47" i="16"/>
  <c r="M47" i="16"/>
  <c r="L47" i="16"/>
  <c r="K47" i="16"/>
  <c r="J47" i="16"/>
  <c r="F47" i="16"/>
  <c r="G47" i="16"/>
  <c r="E47" i="16"/>
  <c r="M26" i="16"/>
  <c r="N46" i="16"/>
  <c r="F134" i="1"/>
  <c r="J134" i="1"/>
  <c r="L134" i="1"/>
  <c r="I134" i="1"/>
  <c r="M38" i="1"/>
  <c r="G134" i="1"/>
  <c r="N133" i="1"/>
  <c r="G18" i="1"/>
  <c r="K18" i="1"/>
  <c r="H18" i="1"/>
  <c r="F18" i="1"/>
  <c r="L18" i="1"/>
  <c r="N17" i="1"/>
  <c r="I18" i="1"/>
  <c r="J18" i="1"/>
  <c r="M27" i="16" l="1"/>
  <c r="F27" i="16"/>
  <c r="L27" i="16"/>
  <c r="N26" i="16"/>
  <c r="E27" i="16"/>
  <c r="J27" i="16"/>
  <c r="G27" i="16"/>
  <c r="K27" i="16"/>
  <c r="H27" i="16"/>
  <c r="I27" i="16"/>
  <c r="M134" i="1"/>
  <c r="M18" i="1"/>
  <c r="H143" i="16" l="1"/>
  <c r="G143" i="16"/>
  <c r="M143" i="16" l="1"/>
  <c r="I147" i="16"/>
  <c r="J143" i="16"/>
  <c r="K143" i="16"/>
  <c r="L143" i="16"/>
  <c r="I143" i="16"/>
  <c r="E143" i="16"/>
  <c r="F143" i="16"/>
  <c r="N142" i="16"/>
  <c r="F147" i="16" l="1"/>
  <c r="H147" i="16"/>
  <c r="G147" i="16"/>
  <c r="K147" i="16"/>
  <c r="J147" i="16"/>
  <c r="E147" i="16"/>
  <c r="L147" i="16"/>
  <c r="M147" i="16"/>
</calcChain>
</file>

<file path=xl/sharedStrings.xml><?xml version="1.0" encoding="utf-8"?>
<sst xmlns="http://schemas.openxmlformats.org/spreadsheetml/2006/main" count="4758" uniqueCount="113">
  <si>
    <t>3)輸送先別出荷量</t>
    <rPh sb="2" eb="5">
      <t>ユソウサキ</t>
    </rPh>
    <rPh sb="5" eb="6">
      <t>ベツ</t>
    </rPh>
    <rPh sb="6" eb="8">
      <t>シュッカ</t>
    </rPh>
    <rPh sb="8" eb="9">
      <t>リョウ</t>
    </rPh>
    <phoneticPr fontId="3"/>
  </si>
  <si>
    <t>振興局</t>
    <rPh sb="0" eb="3">
      <t>シンコウキョク</t>
    </rPh>
    <phoneticPr fontId="1"/>
  </si>
  <si>
    <t>空知</t>
    <rPh sb="0" eb="2">
      <t>ソラチ</t>
    </rPh>
    <phoneticPr fontId="1"/>
  </si>
  <si>
    <t>（単位：㌧、千本、％）</t>
    <rPh sb="1" eb="3">
      <t>タンイ</t>
    </rPh>
    <rPh sb="6" eb="7">
      <t>セン</t>
    </rPh>
    <rPh sb="7" eb="8">
      <t>ボン</t>
    </rPh>
    <phoneticPr fontId="3"/>
  </si>
  <si>
    <t>品目名</t>
  </si>
  <si>
    <t>出荷先</t>
  </si>
  <si>
    <t>北海道</t>
  </si>
  <si>
    <t>東北</t>
  </si>
  <si>
    <t>北陸</t>
  </si>
  <si>
    <t>関東・東山</t>
  </si>
  <si>
    <t>東海</t>
  </si>
  <si>
    <t>近畿</t>
  </si>
  <si>
    <t>中国</t>
  </si>
  <si>
    <t>四国</t>
  </si>
  <si>
    <t>九州</t>
  </si>
  <si>
    <t>道外計</t>
  </si>
  <si>
    <t>合計</t>
  </si>
  <si>
    <t>豆　類</t>
    <phoneticPr fontId="3"/>
  </si>
  <si>
    <t>出荷量</t>
  </si>
  <si>
    <t>割合（％）</t>
  </si>
  <si>
    <t>―</t>
  </si>
  <si>
    <t>大豆</t>
    <rPh sb="0" eb="2">
      <t>ダイズ</t>
    </rPh>
    <phoneticPr fontId="1"/>
  </si>
  <si>
    <t>小豆</t>
    <rPh sb="0" eb="2">
      <t>アズキ</t>
    </rPh>
    <phoneticPr fontId="1"/>
  </si>
  <si>
    <t>菜豆</t>
    <rPh sb="0" eb="1">
      <t>ナ</t>
    </rPh>
    <rPh sb="1" eb="2">
      <t>マメ</t>
    </rPh>
    <phoneticPr fontId="1"/>
  </si>
  <si>
    <t>その他豆類</t>
    <rPh sb="2" eb="3">
      <t>タ</t>
    </rPh>
    <rPh sb="3" eb="5">
      <t>マメルイ</t>
    </rPh>
    <phoneticPr fontId="1"/>
  </si>
  <si>
    <t>野菜類</t>
  </si>
  <si>
    <t>馬鈴しょ</t>
  </si>
  <si>
    <t>たまねぎ</t>
    <phoneticPr fontId="3"/>
  </si>
  <si>
    <t>にんじん</t>
  </si>
  <si>
    <t>かぼちゃ</t>
  </si>
  <si>
    <t>だいこん</t>
  </si>
  <si>
    <t>ながいも</t>
  </si>
  <si>
    <t>キャベツ</t>
  </si>
  <si>
    <t>ごぼう</t>
  </si>
  <si>
    <t>スイートコーン</t>
  </si>
  <si>
    <t>ね　ぎ</t>
    <phoneticPr fontId="3"/>
  </si>
  <si>
    <t>はくさい</t>
  </si>
  <si>
    <t>トマト</t>
    <phoneticPr fontId="1"/>
  </si>
  <si>
    <t>ミニトマト</t>
    <phoneticPr fontId="1"/>
  </si>
  <si>
    <t>アスパラガス</t>
  </si>
  <si>
    <t>ほうれんそう</t>
  </si>
  <si>
    <t>ゆりね</t>
  </si>
  <si>
    <t>レタス</t>
  </si>
  <si>
    <t>きゅうり</t>
  </si>
  <si>
    <t>ブロッコリー</t>
  </si>
  <si>
    <t>ピーマン</t>
  </si>
  <si>
    <t>メロン</t>
  </si>
  <si>
    <t>すいか</t>
  </si>
  <si>
    <t>いちご</t>
    <phoneticPr fontId="1"/>
  </si>
  <si>
    <t>かぶ</t>
    <phoneticPr fontId="1"/>
  </si>
  <si>
    <t>にら</t>
    <phoneticPr fontId="1"/>
  </si>
  <si>
    <t>えだまめ</t>
    <phoneticPr fontId="1"/>
  </si>
  <si>
    <t>さやいんげん</t>
    <phoneticPr fontId="1"/>
  </si>
  <si>
    <t>小松菜</t>
    <rPh sb="0" eb="3">
      <t>コマツナ</t>
    </rPh>
    <phoneticPr fontId="1"/>
  </si>
  <si>
    <t>水菜</t>
    <rPh sb="0" eb="2">
      <t>ミズナ</t>
    </rPh>
    <phoneticPr fontId="1"/>
  </si>
  <si>
    <t>セルリー</t>
    <phoneticPr fontId="1"/>
  </si>
  <si>
    <t>その他野菜</t>
  </si>
  <si>
    <t>果実類</t>
  </si>
  <si>
    <t>牛　肉</t>
    <phoneticPr fontId="3"/>
  </si>
  <si>
    <t>豚　肉</t>
    <phoneticPr fontId="3"/>
  </si>
  <si>
    <t>りんご</t>
    <phoneticPr fontId="1"/>
  </si>
  <si>
    <t>ぶどう</t>
    <phoneticPr fontId="1"/>
  </si>
  <si>
    <t>なし</t>
    <phoneticPr fontId="1"/>
  </si>
  <si>
    <t>さくらんぼ</t>
    <phoneticPr fontId="1"/>
  </si>
  <si>
    <t>プルーン</t>
    <phoneticPr fontId="1"/>
  </si>
  <si>
    <t>プラム</t>
    <phoneticPr fontId="1"/>
  </si>
  <si>
    <t>ブルーベリー</t>
    <phoneticPr fontId="1"/>
  </si>
  <si>
    <t>ハスカップ</t>
    <phoneticPr fontId="1"/>
  </si>
  <si>
    <t>もも</t>
    <phoneticPr fontId="1"/>
  </si>
  <si>
    <t>その他果実</t>
    <rPh sb="2" eb="3">
      <t>タ</t>
    </rPh>
    <rPh sb="3" eb="5">
      <t>カジツ</t>
    </rPh>
    <phoneticPr fontId="1"/>
  </si>
  <si>
    <t>生　乳</t>
    <phoneticPr fontId="3"/>
  </si>
  <si>
    <t>乳製品</t>
  </si>
  <si>
    <t>濃縮乳</t>
  </si>
  <si>
    <t>牛　乳</t>
    <phoneticPr fontId="3"/>
  </si>
  <si>
    <t>れん乳</t>
  </si>
  <si>
    <t>全脂粉乳</t>
  </si>
  <si>
    <t>脱脂粉乳</t>
  </si>
  <si>
    <t>その他粉乳</t>
  </si>
  <si>
    <t>バター</t>
  </si>
  <si>
    <t>チーズ</t>
  </si>
  <si>
    <t>生クリーム</t>
  </si>
  <si>
    <t>でんぷん</t>
  </si>
  <si>
    <t>砂　糖</t>
    <phoneticPr fontId="3"/>
  </si>
  <si>
    <t>合　計</t>
    <phoneticPr fontId="3"/>
  </si>
  <si>
    <t>花　き</t>
    <phoneticPr fontId="3"/>
  </si>
  <si>
    <t>(切花類)</t>
    <rPh sb="1" eb="4">
      <t>キ</t>
    </rPh>
    <phoneticPr fontId="3"/>
  </si>
  <si>
    <t>石狩</t>
    <rPh sb="0" eb="2">
      <t>イシカリ</t>
    </rPh>
    <phoneticPr fontId="1"/>
  </si>
  <si>
    <t>後志</t>
    <rPh sb="0" eb="2">
      <t>シリベシ</t>
    </rPh>
    <phoneticPr fontId="1"/>
  </si>
  <si>
    <t>胆振</t>
    <rPh sb="0" eb="2">
      <t>イブリ</t>
    </rPh>
    <phoneticPr fontId="1"/>
  </si>
  <si>
    <t>日高</t>
    <rPh sb="0" eb="2">
      <t>ヒダカ</t>
    </rPh>
    <phoneticPr fontId="1"/>
  </si>
  <si>
    <t>上川</t>
    <rPh sb="0" eb="2">
      <t>カミカワ</t>
    </rPh>
    <phoneticPr fontId="1"/>
  </si>
  <si>
    <t>留萌</t>
    <rPh sb="0" eb="2">
      <t>ルモイ</t>
    </rPh>
    <phoneticPr fontId="1"/>
  </si>
  <si>
    <t>宗谷</t>
    <rPh sb="0" eb="2">
      <t>ソウヤ</t>
    </rPh>
    <phoneticPr fontId="1"/>
  </si>
  <si>
    <t>オホーツク</t>
    <phoneticPr fontId="1"/>
  </si>
  <si>
    <t>十勝</t>
    <rPh sb="0" eb="2">
      <t>トカチ</t>
    </rPh>
    <phoneticPr fontId="1"/>
  </si>
  <si>
    <t>釧路</t>
    <rPh sb="0" eb="2">
      <t>クシロ</t>
    </rPh>
    <phoneticPr fontId="1"/>
  </si>
  <si>
    <t>根室</t>
    <rPh sb="0" eb="2">
      <t>ネムロ</t>
    </rPh>
    <phoneticPr fontId="1"/>
  </si>
  <si>
    <t>(3)輸送先別出荷量</t>
    <rPh sb="3" eb="6">
      <t>ユソウサキ</t>
    </rPh>
    <rPh sb="6" eb="7">
      <t>ベツ</t>
    </rPh>
    <rPh sb="7" eb="10">
      <t>シュッカリョウ</t>
    </rPh>
    <phoneticPr fontId="3"/>
  </si>
  <si>
    <t>全道計</t>
  </si>
  <si>
    <t>米　類</t>
    <phoneticPr fontId="3"/>
  </si>
  <si>
    <t>うるち米</t>
  </si>
  <si>
    <t>もち米</t>
  </si>
  <si>
    <t>小　麦</t>
    <rPh sb="0" eb="1">
      <t>コ</t>
    </rPh>
    <phoneticPr fontId="3"/>
  </si>
  <si>
    <t>そ　ば</t>
    <phoneticPr fontId="3"/>
  </si>
  <si>
    <t>トマト</t>
    <phoneticPr fontId="3"/>
  </si>
  <si>
    <t>豚　肉</t>
    <rPh sb="0" eb="1">
      <t>ブタ</t>
    </rPh>
    <phoneticPr fontId="3"/>
  </si>
  <si>
    <t>羊　肉</t>
    <rPh sb="0" eb="1">
      <t>ヒツジ</t>
    </rPh>
    <phoneticPr fontId="3"/>
  </si>
  <si>
    <t>鶏　肉</t>
    <rPh sb="0" eb="1">
      <t>ニワトリ</t>
    </rPh>
    <phoneticPr fontId="3"/>
  </si>
  <si>
    <t>濃縮乳</t>
    <phoneticPr fontId="3"/>
  </si>
  <si>
    <t>出荷量</t>
    <phoneticPr fontId="3"/>
  </si>
  <si>
    <t>出荷量</t>
    <rPh sb="0" eb="2">
      <t>シュッカ</t>
    </rPh>
    <phoneticPr fontId="3"/>
  </si>
  <si>
    <t>出荷量</t>
    <rPh sb="0" eb="2">
      <t>シュッカ</t>
    </rPh>
    <phoneticPr fontId="1"/>
  </si>
  <si>
    <t>渡島・檜山</t>
    <rPh sb="0" eb="2">
      <t>オシマ</t>
    </rPh>
    <rPh sb="3" eb="5">
      <t>ヒヤマ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</si>
</sst>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_ "/>
    <numFmt numFmtId="178" formatCode="#,##0.0000000000_ "/>
    <numFmt numFmtId="179" formatCode="#,##0.00_);[Red]\(#,##0.0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indexed="9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 shrinkToFit="1"/>
    </xf>
    <xf numFmtId="0" fontId="2" fillId="0" borderId="1" xfId="0" applyFont="1" applyBorder="1" applyAlignment="1">
      <alignment horizontal="centerContinuous" vertical="center" shrinkToFit="1"/>
    </xf>
    <xf numFmtId="0" fontId="2" fillId="0" borderId="2" xfId="0" applyFont="1" applyBorder="1" applyAlignment="1">
      <alignment horizontal="centerContinuous" vertical="center" shrinkToFit="1"/>
    </xf>
    <xf numFmtId="0" fontId="2" fillId="0" borderId="0" xfId="0" applyFont="1" applyAlignment="1">
      <alignment horizontal="right" vertical="center"/>
    </xf>
    <xf numFmtId="0" fontId="4" fillId="2" borderId="3" xfId="0" applyFont="1" applyFill="1" applyBorder="1" applyAlignment="1">
      <alignment horizontal="centerContinuous" vertical="center" shrinkToFit="1"/>
    </xf>
    <xf numFmtId="0" fontId="4" fillId="2" borderId="4" xfId="0" applyFont="1" applyFill="1" applyBorder="1" applyAlignment="1">
      <alignment horizontal="centerContinuous" vertical="center" shrinkToFit="1"/>
    </xf>
    <xf numFmtId="0" fontId="4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Continuous" vertical="center" shrinkToFit="1"/>
    </xf>
    <xf numFmtId="0" fontId="2" fillId="0" borderId="6" xfId="0" applyFont="1" applyBorder="1" applyAlignment="1">
      <alignment horizontal="centerContinuous" vertical="center" shrinkToFit="1"/>
    </xf>
    <xf numFmtId="0" fontId="2" fillId="0" borderId="1" xfId="0" applyFont="1" applyBorder="1" applyAlignment="1">
      <alignment vertical="center"/>
    </xf>
    <xf numFmtId="176" fontId="2" fillId="0" borderId="1" xfId="1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Continuous" vertical="center" shrinkToFit="1"/>
    </xf>
    <xf numFmtId="0" fontId="2" fillId="0" borderId="8" xfId="0" applyFont="1" applyBorder="1" applyAlignment="1">
      <alignment horizontal="centerContinuous" vertical="center" shrinkToFit="1"/>
    </xf>
    <xf numFmtId="0" fontId="2" fillId="0" borderId="1" xfId="0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Continuous" vertical="center" shrinkToFit="1"/>
    </xf>
    <xf numFmtId="0" fontId="2" fillId="0" borderId="10" xfId="0" applyFont="1" applyBorder="1" applyAlignment="1">
      <alignment horizontal="centerContinuous" vertical="center" shrinkToFit="1"/>
    </xf>
    <xf numFmtId="0" fontId="2" fillId="0" borderId="11" xfId="0" applyFont="1" applyBorder="1" applyAlignment="1">
      <alignment horizontal="centerContinuous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2" xfId="0" applyFont="1" applyBorder="1" applyAlignment="1">
      <alignment horizontal="centerContinuous" vertical="center" shrinkToFit="1"/>
    </xf>
    <xf numFmtId="0" fontId="5" fillId="0" borderId="5" xfId="0" applyFont="1" applyBorder="1" applyAlignment="1">
      <alignment horizontal="centerContinuous" vertical="center" shrinkToFit="1"/>
    </xf>
    <xf numFmtId="0" fontId="5" fillId="0" borderId="6" xfId="0" applyFont="1" applyBorder="1" applyAlignment="1">
      <alignment horizontal="centerContinuous" vertical="center" shrinkToFit="1"/>
    </xf>
    <xf numFmtId="0" fontId="2" fillId="0" borderId="8" xfId="0" applyFont="1" applyBorder="1" applyAlignment="1">
      <alignment horizontal="centerContinuous" vertical="center"/>
    </xf>
    <xf numFmtId="0" fontId="2" fillId="3" borderId="0" xfId="0" applyFont="1" applyFill="1" applyAlignment="1">
      <alignment vertical="center"/>
    </xf>
    <xf numFmtId="0" fontId="2" fillId="0" borderId="3" xfId="0" applyFont="1" applyBorder="1" applyAlignment="1">
      <alignment horizontal="centerContinuous" vertical="center" shrinkToFit="1"/>
    </xf>
    <xf numFmtId="49" fontId="2" fillId="0" borderId="5" xfId="0" applyNumberFormat="1" applyFont="1" applyBorder="1" applyAlignment="1">
      <alignment horizontal="centerContinuous" vertical="center" shrinkToFit="1"/>
    </xf>
    <xf numFmtId="176" fontId="2" fillId="0" borderId="2" xfId="1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Continuous" vertical="center" shrinkToFit="1"/>
    </xf>
    <xf numFmtId="0" fontId="2" fillId="4" borderId="6" xfId="0" applyFont="1" applyFill="1" applyBorder="1" applyAlignment="1">
      <alignment horizontal="centerContinuous" vertical="center" shrinkToFit="1"/>
    </xf>
    <xf numFmtId="0" fontId="2" fillId="4" borderId="8" xfId="0" applyFont="1" applyFill="1" applyBorder="1" applyAlignment="1">
      <alignment horizontal="centerContinuous" vertical="center" shrinkToFit="1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9" fontId="2" fillId="0" borderId="1" xfId="1" applyNumberFormat="1" applyFont="1" applyFill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 vertical="center"/>
    </xf>
    <xf numFmtId="179" fontId="0" fillId="0" borderId="14" xfId="0" applyNumberFormat="1" applyBorder="1"/>
    <xf numFmtId="179" fontId="1" fillId="0" borderId="14" xfId="0" applyNumberFormat="1" applyFont="1" applyBorder="1" applyAlignment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41"/>
    <pageSetUpPr fitToPage="1"/>
  </sheetPr>
  <dimension ref="A1:P324"/>
  <sheetViews>
    <sheetView showGridLines="0" showZeros="0" tabSelected="1" view="pageBreakPreview" zoomScale="70" zoomScaleNormal="70" zoomScaleSheetLayoutView="70" workbookViewId="0">
      <pane xSplit="2" ySplit="5" topLeftCell="C16" activePane="bottomRight" state="frozen"/>
      <selection activeCell="I19" sqref="I19"/>
      <selection pane="topRight" activeCell="I19" sqref="I19"/>
      <selection pane="bottomLeft" activeCell="I19" sqref="I19"/>
      <selection pane="bottomRight" activeCell="E2" sqref="E2"/>
    </sheetView>
  </sheetViews>
  <sheetFormatPr defaultRowHeight="15.95" customHeight="1" x14ac:dyDescent="0.15"/>
  <cols>
    <col min="1" max="1" width="7.5" style="2" customWidth="1"/>
    <col min="2" max="2" width="13.875" style="2" customWidth="1"/>
    <col min="3" max="3" width="13.5" style="1" bestFit="1" customWidth="1"/>
    <col min="4" max="14" width="13.5" style="5" customWidth="1"/>
    <col min="15" max="15" width="12.25" style="1" bestFit="1" customWidth="1"/>
    <col min="16" max="16" width="22.25" style="1" bestFit="1" customWidth="1"/>
    <col min="17" max="256" width="9" style="1"/>
    <col min="257" max="257" width="7.5" style="1" customWidth="1"/>
    <col min="258" max="258" width="13.875" style="1" customWidth="1"/>
    <col min="259" max="259" width="13.5" style="1" bestFit="1" customWidth="1"/>
    <col min="260" max="260" width="14.625" style="1" customWidth="1"/>
    <col min="261" max="262" width="12.375" style="1" bestFit="1" customWidth="1"/>
    <col min="263" max="263" width="14.625" style="1" customWidth="1"/>
    <col min="264" max="266" width="12.375" style="1" bestFit="1" customWidth="1"/>
    <col min="267" max="267" width="12.375" style="1" customWidth="1"/>
    <col min="268" max="268" width="12.375" style="1" bestFit="1" customWidth="1"/>
    <col min="269" max="269" width="14.625" style="1" customWidth="1"/>
    <col min="270" max="270" width="17.625" style="1" customWidth="1"/>
    <col min="271" max="512" width="9" style="1"/>
    <col min="513" max="513" width="7.5" style="1" customWidth="1"/>
    <col min="514" max="514" width="13.875" style="1" customWidth="1"/>
    <col min="515" max="515" width="13.5" style="1" bestFit="1" customWidth="1"/>
    <col min="516" max="516" width="14.625" style="1" customWidth="1"/>
    <col min="517" max="518" width="12.375" style="1" bestFit="1" customWidth="1"/>
    <col min="519" max="519" width="14.625" style="1" customWidth="1"/>
    <col min="520" max="522" width="12.375" style="1" bestFit="1" customWidth="1"/>
    <col min="523" max="523" width="12.375" style="1" customWidth="1"/>
    <col min="524" max="524" width="12.375" style="1" bestFit="1" customWidth="1"/>
    <col min="525" max="525" width="14.625" style="1" customWidth="1"/>
    <col min="526" max="526" width="17.625" style="1" customWidth="1"/>
    <col min="527" max="768" width="9" style="1"/>
    <col min="769" max="769" width="7.5" style="1" customWidth="1"/>
    <col min="770" max="770" width="13.875" style="1" customWidth="1"/>
    <col min="771" max="771" width="13.5" style="1" bestFit="1" customWidth="1"/>
    <col min="772" max="772" width="14.625" style="1" customWidth="1"/>
    <col min="773" max="774" width="12.375" style="1" bestFit="1" customWidth="1"/>
    <col min="775" max="775" width="14.625" style="1" customWidth="1"/>
    <col min="776" max="778" width="12.375" style="1" bestFit="1" customWidth="1"/>
    <col min="779" max="779" width="12.375" style="1" customWidth="1"/>
    <col min="780" max="780" width="12.375" style="1" bestFit="1" customWidth="1"/>
    <col min="781" max="781" width="14.625" style="1" customWidth="1"/>
    <col min="782" max="782" width="17.625" style="1" customWidth="1"/>
    <col min="783" max="1024" width="9" style="1"/>
    <col min="1025" max="1025" width="7.5" style="1" customWidth="1"/>
    <col min="1026" max="1026" width="13.875" style="1" customWidth="1"/>
    <col min="1027" max="1027" width="13.5" style="1" bestFit="1" customWidth="1"/>
    <col min="1028" max="1028" width="14.625" style="1" customWidth="1"/>
    <col min="1029" max="1030" width="12.375" style="1" bestFit="1" customWidth="1"/>
    <col min="1031" max="1031" width="14.625" style="1" customWidth="1"/>
    <col min="1032" max="1034" width="12.375" style="1" bestFit="1" customWidth="1"/>
    <col min="1035" max="1035" width="12.375" style="1" customWidth="1"/>
    <col min="1036" max="1036" width="12.375" style="1" bestFit="1" customWidth="1"/>
    <col min="1037" max="1037" width="14.625" style="1" customWidth="1"/>
    <col min="1038" max="1038" width="17.625" style="1" customWidth="1"/>
    <col min="1039" max="1280" width="9" style="1"/>
    <col min="1281" max="1281" width="7.5" style="1" customWidth="1"/>
    <col min="1282" max="1282" width="13.875" style="1" customWidth="1"/>
    <col min="1283" max="1283" width="13.5" style="1" bestFit="1" customWidth="1"/>
    <col min="1284" max="1284" width="14.625" style="1" customWidth="1"/>
    <col min="1285" max="1286" width="12.375" style="1" bestFit="1" customWidth="1"/>
    <col min="1287" max="1287" width="14.625" style="1" customWidth="1"/>
    <col min="1288" max="1290" width="12.375" style="1" bestFit="1" customWidth="1"/>
    <col min="1291" max="1291" width="12.375" style="1" customWidth="1"/>
    <col min="1292" max="1292" width="12.375" style="1" bestFit="1" customWidth="1"/>
    <col min="1293" max="1293" width="14.625" style="1" customWidth="1"/>
    <col min="1294" max="1294" width="17.625" style="1" customWidth="1"/>
    <col min="1295" max="1536" width="9" style="1"/>
    <col min="1537" max="1537" width="7.5" style="1" customWidth="1"/>
    <col min="1538" max="1538" width="13.875" style="1" customWidth="1"/>
    <col min="1539" max="1539" width="13.5" style="1" bestFit="1" customWidth="1"/>
    <col min="1540" max="1540" width="14.625" style="1" customWidth="1"/>
    <col min="1541" max="1542" width="12.375" style="1" bestFit="1" customWidth="1"/>
    <col min="1543" max="1543" width="14.625" style="1" customWidth="1"/>
    <col min="1544" max="1546" width="12.375" style="1" bestFit="1" customWidth="1"/>
    <col min="1547" max="1547" width="12.375" style="1" customWidth="1"/>
    <col min="1548" max="1548" width="12.375" style="1" bestFit="1" customWidth="1"/>
    <col min="1549" max="1549" width="14.625" style="1" customWidth="1"/>
    <col min="1550" max="1550" width="17.625" style="1" customWidth="1"/>
    <col min="1551" max="1792" width="9" style="1"/>
    <col min="1793" max="1793" width="7.5" style="1" customWidth="1"/>
    <col min="1794" max="1794" width="13.875" style="1" customWidth="1"/>
    <col min="1795" max="1795" width="13.5" style="1" bestFit="1" customWidth="1"/>
    <col min="1796" max="1796" width="14.625" style="1" customWidth="1"/>
    <col min="1797" max="1798" width="12.375" style="1" bestFit="1" customWidth="1"/>
    <col min="1799" max="1799" width="14.625" style="1" customWidth="1"/>
    <col min="1800" max="1802" width="12.375" style="1" bestFit="1" customWidth="1"/>
    <col min="1803" max="1803" width="12.375" style="1" customWidth="1"/>
    <col min="1804" max="1804" width="12.375" style="1" bestFit="1" customWidth="1"/>
    <col min="1805" max="1805" width="14.625" style="1" customWidth="1"/>
    <col min="1806" max="1806" width="17.625" style="1" customWidth="1"/>
    <col min="1807" max="2048" width="9" style="1"/>
    <col min="2049" max="2049" width="7.5" style="1" customWidth="1"/>
    <col min="2050" max="2050" width="13.875" style="1" customWidth="1"/>
    <col min="2051" max="2051" width="13.5" style="1" bestFit="1" customWidth="1"/>
    <col min="2052" max="2052" width="14.625" style="1" customWidth="1"/>
    <col min="2053" max="2054" width="12.375" style="1" bestFit="1" customWidth="1"/>
    <col min="2055" max="2055" width="14.625" style="1" customWidth="1"/>
    <col min="2056" max="2058" width="12.375" style="1" bestFit="1" customWidth="1"/>
    <col min="2059" max="2059" width="12.375" style="1" customWidth="1"/>
    <col min="2060" max="2060" width="12.375" style="1" bestFit="1" customWidth="1"/>
    <col min="2061" max="2061" width="14.625" style="1" customWidth="1"/>
    <col min="2062" max="2062" width="17.625" style="1" customWidth="1"/>
    <col min="2063" max="2304" width="9" style="1"/>
    <col min="2305" max="2305" width="7.5" style="1" customWidth="1"/>
    <col min="2306" max="2306" width="13.875" style="1" customWidth="1"/>
    <col min="2307" max="2307" width="13.5" style="1" bestFit="1" customWidth="1"/>
    <col min="2308" max="2308" width="14.625" style="1" customWidth="1"/>
    <col min="2309" max="2310" width="12.375" style="1" bestFit="1" customWidth="1"/>
    <col min="2311" max="2311" width="14.625" style="1" customWidth="1"/>
    <col min="2312" max="2314" width="12.375" style="1" bestFit="1" customWidth="1"/>
    <col min="2315" max="2315" width="12.375" style="1" customWidth="1"/>
    <col min="2316" max="2316" width="12.375" style="1" bestFit="1" customWidth="1"/>
    <col min="2317" max="2317" width="14.625" style="1" customWidth="1"/>
    <col min="2318" max="2318" width="17.625" style="1" customWidth="1"/>
    <col min="2319" max="2560" width="9" style="1"/>
    <col min="2561" max="2561" width="7.5" style="1" customWidth="1"/>
    <col min="2562" max="2562" width="13.875" style="1" customWidth="1"/>
    <col min="2563" max="2563" width="13.5" style="1" bestFit="1" customWidth="1"/>
    <col min="2564" max="2564" width="14.625" style="1" customWidth="1"/>
    <col min="2565" max="2566" width="12.375" style="1" bestFit="1" customWidth="1"/>
    <col min="2567" max="2567" width="14.625" style="1" customWidth="1"/>
    <col min="2568" max="2570" width="12.375" style="1" bestFit="1" customWidth="1"/>
    <col min="2571" max="2571" width="12.375" style="1" customWidth="1"/>
    <col min="2572" max="2572" width="12.375" style="1" bestFit="1" customWidth="1"/>
    <col min="2573" max="2573" width="14.625" style="1" customWidth="1"/>
    <col min="2574" max="2574" width="17.625" style="1" customWidth="1"/>
    <col min="2575" max="2816" width="9" style="1"/>
    <col min="2817" max="2817" width="7.5" style="1" customWidth="1"/>
    <col min="2818" max="2818" width="13.875" style="1" customWidth="1"/>
    <col min="2819" max="2819" width="13.5" style="1" bestFit="1" customWidth="1"/>
    <col min="2820" max="2820" width="14.625" style="1" customWidth="1"/>
    <col min="2821" max="2822" width="12.375" style="1" bestFit="1" customWidth="1"/>
    <col min="2823" max="2823" width="14.625" style="1" customWidth="1"/>
    <col min="2824" max="2826" width="12.375" style="1" bestFit="1" customWidth="1"/>
    <col min="2827" max="2827" width="12.375" style="1" customWidth="1"/>
    <col min="2828" max="2828" width="12.375" style="1" bestFit="1" customWidth="1"/>
    <col min="2829" max="2829" width="14.625" style="1" customWidth="1"/>
    <col min="2830" max="2830" width="17.625" style="1" customWidth="1"/>
    <col min="2831" max="3072" width="9" style="1"/>
    <col min="3073" max="3073" width="7.5" style="1" customWidth="1"/>
    <col min="3074" max="3074" width="13.875" style="1" customWidth="1"/>
    <col min="3075" max="3075" width="13.5" style="1" bestFit="1" customWidth="1"/>
    <col min="3076" max="3076" width="14.625" style="1" customWidth="1"/>
    <col min="3077" max="3078" width="12.375" style="1" bestFit="1" customWidth="1"/>
    <col min="3079" max="3079" width="14.625" style="1" customWidth="1"/>
    <col min="3080" max="3082" width="12.375" style="1" bestFit="1" customWidth="1"/>
    <col min="3083" max="3083" width="12.375" style="1" customWidth="1"/>
    <col min="3084" max="3084" width="12.375" style="1" bestFit="1" customWidth="1"/>
    <col min="3085" max="3085" width="14.625" style="1" customWidth="1"/>
    <col min="3086" max="3086" width="17.625" style="1" customWidth="1"/>
    <col min="3087" max="3328" width="9" style="1"/>
    <col min="3329" max="3329" width="7.5" style="1" customWidth="1"/>
    <col min="3330" max="3330" width="13.875" style="1" customWidth="1"/>
    <col min="3331" max="3331" width="13.5" style="1" bestFit="1" customWidth="1"/>
    <col min="3332" max="3332" width="14.625" style="1" customWidth="1"/>
    <col min="3333" max="3334" width="12.375" style="1" bestFit="1" customWidth="1"/>
    <col min="3335" max="3335" width="14.625" style="1" customWidth="1"/>
    <col min="3336" max="3338" width="12.375" style="1" bestFit="1" customWidth="1"/>
    <col min="3339" max="3339" width="12.375" style="1" customWidth="1"/>
    <col min="3340" max="3340" width="12.375" style="1" bestFit="1" customWidth="1"/>
    <col min="3341" max="3341" width="14.625" style="1" customWidth="1"/>
    <col min="3342" max="3342" width="17.625" style="1" customWidth="1"/>
    <col min="3343" max="3584" width="9" style="1"/>
    <col min="3585" max="3585" width="7.5" style="1" customWidth="1"/>
    <col min="3586" max="3586" width="13.875" style="1" customWidth="1"/>
    <col min="3587" max="3587" width="13.5" style="1" bestFit="1" customWidth="1"/>
    <col min="3588" max="3588" width="14.625" style="1" customWidth="1"/>
    <col min="3589" max="3590" width="12.375" style="1" bestFit="1" customWidth="1"/>
    <col min="3591" max="3591" width="14.625" style="1" customWidth="1"/>
    <col min="3592" max="3594" width="12.375" style="1" bestFit="1" customWidth="1"/>
    <col min="3595" max="3595" width="12.375" style="1" customWidth="1"/>
    <col min="3596" max="3596" width="12.375" style="1" bestFit="1" customWidth="1"/>
    <col min="3597" max="3597" width="14.625" style="1" customWidth="1"/>
    <col min="3598" max="3598" width="17.625" style="1" customWidth="1"/>
    <col min="3599" max="3840" width="9" style="1"/>
    <col min="3841" max="3841" width="7.5" style="1" customWidth="1"/>
    <col min="3842" max="3842" width="13.875" style="1" customWidth="1"/>
    <col min="3843" max="3843" width="13.5" style="1" bestFit="1" customWidth="1"/>
    <col min="3844" max="3844" width="14.625" style="1" customWidth="1"/>
    <col min="3845" max="3846" width="12.375" style="1" bestFit="1" customWidth="1"/>
    <col min="3847" max="3847" width="14.625" style="1" customWidth="1"/>
    <col min="3848" max="3850" width="12.375" style="1" bestFit="1" customWidth="1"/>
    <col min="3851" max="3851" width="12.375" style="1" customWidth="1"/>
    <col min="3852" max="3852" width="12.375" style="1" bestFit="1" customWidth="1"/>
    <col min="3853" max="3853" width="14.625" style="1" customWidth="1"/>
    <col min="3854" max="3854" width="17.625" style="1" customWidth="1"/>
    <col min="3855" max="4096" width="9" style="1"/>
    <col min="4097" max="4097" width="7.5" style="1" customWidth="1"/>
    <col min="4098" max="4098" width="13.875" style="1" customWidth="1"/>
    <col min="4099" max="4099" width="13.5" style="1" bestFit="1" customWidth="1"/>
    <col min="4100" max="4100" width="14.625" style="1" customWidth="1"/>
    <col min="4101" max="4102" width="12.375" style="1" bestFit="1" customWidth="1"/>
    <col min="4103" max="4103" width="14.625" style="1" customWidth="1"/>
    <col min="4104" max="4106" width="12.375" style="1" bestFit="1" customWidth="1"/>
    <col min="4107" max="4107" width="12.375" style="1" customWidth="1"/>
    <col min="4108" max="4108" width="12.375" style="1" bestFit="1" customWidth="1"/>
    <col min="4109" max="4109" width="14.625" style="1" customWidth="1"/>
    <col min="4110" max="4110" width="17.625" style="1" customWidth="1"/>
    <col min="4111" max="4352" width="9" style="1"/>
    <col min="4353" max="4353" width="7.5" style="1" customWidth="1"/>
    <col min="4354" max="4354" width="13.875" style="1" customWidth="1"/>
    <col min="4355" max="4355" width="13.5" style="1" bestFit="1" customWidth="1"/>
    <col min="4356" max="4356" width="14.625" style="1" customWidth="1"/>
    <col min="4357" max="4358" width="12.375" style="1" bestFit="1" customWidth="1"/>
    <col min="4359" max="4359" width="14.625" style="1" customWidth="1"/>
    <col min="4360" max="4362" width="12.375" style="1" bestFit="1" customWidth="1"/>
    <col min="4363" max="4363" width="12.375" style="1" customWidth="1"/>
    <col min="4364" max="4364" width="12.375" style="1" bestFit="1" customWidth="1"/>
    <col min="4365" max="4365" width="14.625" style="1" customWidth="1"/>
    <col min="4366" max="4366" width="17.625" style="1" customWidth="1"/>
    <col min="4367" max="4608" width="9" style="1"/>
    <col min="4609" max="4609" width="7.5" style="1" customWidth="1"/>
    <col min="4610" max="4610" width="13.875" style="1" customWidth="1"/>
    <col min="4611" max="4611" width="13.5" style="1" bestFit="1" customWidth="1"/>
    <col min="4612" max="4612" width="14.625" style="1" customWidth="1"/>
    <col min="4613" max="4614" width="12.375" style="1" bestFit="1" customWidth="1"/>
    <col min="4615" max="4615" width="14.625" style="1" customWidth="1"/>
    <col min="4616" max="4618" width="12.375" style="1" bestFit="1" customWidth="1"/>
    <col min="4619" max="4619" width="12.375" style="1" customWidth="1"/>
    <col min="4620" max="4620" width="12.375" style="1" bestFit="1" customWidth="1"/>
    <col min="4621" max="4621" width="14.625" style="1" customWidth="1"/>
    <col min="4622" max="4622" width="17.625" style="1" customWidth="1"/>
    <col min="4623" max="4864" width="9" style="1"/>
    <col min="4865" max="4865" width="7.5" style="1" customWidth="1"/>
    <col min="4866" max="4866" width="13.875" style="1" customWidth="1"/>
    <col min="4867" max="4867" width="13.5" style="1" bestFit="1" customWidth="1"/>
    <col min="4868" max="4868" width="14.625" style="1" customWidth="1"/>
    <col min="4869" max="4870" width="12.375" style="1" bestFit="1" customWidth="1"/>
    <col min="4871" max="4871" width="14.625" style="1" customWidth="1"/>
    <col min="4872" max="4874" width="12.375" style="1" bestFit="1" customWidth="1"/>
    <col min="4875" max="4875" width="12.375" style="1" customWidth="1"/>
    <col min="4876" max="4876" width="12.375" style="1" bestFit="1" customWidth="1"/>
    <col min="4877" max="4877" width="14.625" style="1" customWidth="1"/>
    <col min="4878" max="4878" width="17.625" style="1" customWidth="1"/>
    <col min="4879" max="5120" width="9" style="1"/>
    <col min="5121" max="5121" width="7.5" style="1" customWidth="1"/>
    <col min="5122" max="5122" width="13.875" style="1" customWidth="1"/>
    <col min="5123" max="5123" width="13.5" style="1" bestFit="1" customWidth="1"/>
    <col min="5124" max="5124" width="14.625" style="1" customWidth="1"/>
    <col min="5125" max="5126" width="12.375" style="1" bestFit="1" customWidth="1"/>
    <col min="5127" max="5127" width="14.625" style="1" customWidth="1"/>
    <col min="5128" max="5130" width="12.375" style="1" bestFit="1" customWidth="1"/>
    <col min="5131" max="5131" width="12.375" style="1" customWidth="1"/>
    <col min="5132" max="5132" width="12.375" style="1" bestFit="1" customWidth="1"/>
    <col min="5133" max="5133" width="14.625" style="1" customWidth="1"/>
    <col min="5134" max="5134" width="17.625" style="1" customWidth="1"/>
    <col min="5135" max="5376" width="9" style="1"/>
    <col min="5377" max="5377" width="7.5" style="1" customWidth="1"/>
    <col min="5378" max="5378" width="13.875" style="1" customWidth="1"/>
    <col min="5379" max="5379" width="13.5" style="1" bestFit="1" customWidth="1"/>
    <col min="5380" max="5380" width="14.625" style="1" customWidth="1"/>
    <col min="5381" max="5382" width="12.375" style="1" bestFit="1" customWidth="1"/>
    <col min="5383" max="5383" width="14.625" style="1" customWidth="1"/>
    <col min="5384" max="5386" width="12.375" style="1" bestFit="1" customWidth="1"/>
    <col min="5387" max="5387" width="12.375" style="1" customWidth="1"/>
    <col min="5388" max="5388" width="12.375" style="1" bestFit="1" customWidth="1"/>
    <col min="5389" max="5389" width="14.625" style="1" customWidth="1"/>
    <col min="5390" max="5390" width="17.625" style="1" customWidth="1"/>
    <col min="5391" max="5632" width="9" style="1"/>
    <col min="5633" max="5633" width="7.5" style="1" customWidth="1"/>
    <col min="5634" max="5634" width="13.875" style="1" customWidth="1"/>
    <col min="5635" max="5635" width="13.5" style="1" bestFit="1" customWidth="1"/>
    <col min="5636" max="5636" width="14.625" style="1" customWidth="1"/>
    <col min="5637" max="5638" width="12.375" style="1" bestFit="1" customWidth="1"/>
    <col min="5639" max="5639" width="14.625" style="1" customWidth="1"/>
    <col min="5640" max="5642" width="12.375" style="1" bestFit="1" customWidth="1"/>
    <col min="5643" max="5643" width="12.375" style="1" customWidth="1"/>
    <col min="5644" max="5644" width="12.375" style="1" bestFit="1" customWidth="1"/>
    <col min="5645" max="5645" width="14.625" style="1" customWidth="1"/>
    <col min="5646" max="5646" width="17.625" style="1" customWidth="1"/>
    <col min="5647" max="5888" width="9" style="1"/>
    <col min="5889" max="5889" width="7.5" style="1" customWidth="1"/>
    <col min="5890" max="5890" width="13.875" style="1" customWidth="1"/>
    <col min="5891" max="5891" width="13.5" style="1" bestFit="1" customWidth="1"/>
    <col min="5892" max="5892" width="14.625" style="1" customWidth="1"/>
    <col min="5893" max="5894" width="12.375" style="1" bestFit="1" customWidth="1"/>
    <col min="5895" max="5895" width="14.625" style="1" customWidth="1"/>
    <col min="5896" max="5898" width="12.375" style="1" bestFit="1" customWidth="1"/>
    <col min="5899" max="5899" width="12.375" style="1" customWidth="1"/>
    <col min="5900" max="5900" width="12.375" style="1" bestFit="1" customWidth="1"/>
    <col min="5901" max="5901" width="14.625" style="1" customWidth="1"/>
    <col min="5902" max="5902" width="17.625" style="1" customWidth="1"/>
    <col min="5903" max="6144" width="9" style="1"/>
    <col min="6145" max="6145" width="7.5" style="1" customWidth="1"/>
    <col min="6146" max="6146" width="13.875" style="1" customWidth="1"/>
    <col min="6147" max="6147" width="13.5" style="1" bestFit="1" customWidth="1"/>
    <col min="6148" max="6148" width="14.625" style="1" customWidth="1"/>
    <col min="6149" max="6150" width="12.375" style="1" bestFit="1" customWidth="1"/>
    <col min="6151" max="6151" width="14.625" style="1" customWidth="1"/>
    <col min="6152" max="6154" width="12.375" style="1" bestFit="1" customWidth="1"/>
    <col min="6155" max="6155" width="12.375" style="1" customWidth="1"/>
    <col min="6156" max="6156" width="12.375" style="1" bestFit="1" customWidth="1"/>
    <col min="6157" max="6157" width="14.625" style="1" customWidth="1"/>
    <col min="6158" max="6158" width="17.625" style="1" customWidth="1"/>
    <col min="6159" max="6400" width="9" style="1"/>
    <col min="6401" max="6401" width="7.5" style="1" customWidth="1"/>
    <col min="6402" max="6402" width="13.875" style="1" customWidth="1"/>
    <col min="6403" max="6403" width="13.5" style="1" bestFit="1" customWidth="1"/>
    <col min="6404" max="6404" width="14.625" style="1" customWidth="1"/>
    <col min="6405" max="6406" width="12.375" style="1" bestFit="1" customWidth="1"/>
    <col min="6407" max="6407" width="14.625" style="1" customWidth="1"/>
    <col min="6408" max="6410" width="12.375" style="1" bestFit="1" customWidth="1"/>
    <col min="6411" max="6411" width="12.375" style="1" customWidth="1"/>
    <col min="6412" max="6412" width="12.375" style="1" bestFit="1" customWidth="1"/>
    <col min="6413" max="6413" width="14.625" style="1" customWidth="1"/>
    <col min="6414" max="6414" width="17.625" style="1" customWidth="1"/>
    <col min="6415" max="6656" width="9" style="1"/>
    <col min="6657" max="6657" width="7.5" style="1" customWidth="1"/>
    <col min="6658" max="6658" width="13.875" style="1" customWidth="1"/>
    <col min="6659" max="6659" width="13.5" style="1" bestFit="1" customWidth="1"/>
    <col min="6660" max="6660" width="14.625" style="1" customWidth="1"/>
    <col min="6661" max="6662" width="12.375" style="1" bestFit="1" customWidth="1"/>
    <col min="6663" max="6663" width="14.625" style="1" customWidth="1"/>
    <col min="6664" max="6666" width="12.375" style="1" bestFit="1" customWidth="1"/>
    <col min="6667" max="6667" width="12.375" style="1" customWidth="1"/>
    <col min="6668" max="6668" width="12.375" style="1" bestFit="1" customWidth="1"/>
    <col min="6669" max="6669" width="14.625" style="1" customWidth="1"/>
    <col min="6670" max="6670" width="17.625" style="1" customWidth="1"/>
    <col min="6671" max="6912" width="9" style="1"/>
    <col min="6913" max="6913" width="7.5" style="1" customWidth="1"/>
    <col min="6914" max="6914" width="13.875" style="1" customWidth="1"/>
    <col min="6915" max="6915" width="13.5" style="1" bestFit="1" customWidth="1"/>
    <col min="6916" max="6916" width="14.625" style="1" customWidth="1"/>
    <col min="6917" max="6918" width="12.375" style="1" bestFit="1" customWidth="1"/>
    <col min="6919" max="6919" width="14.625" style="1" customWidth="1"/>
    <col min="6920" max="6922" width="12.375" style="1" bestFit="1" customWidth="1"/>
    <col min="6923" max="6923" width="12.375" style="1" customWidth="1"/>
    <col min="6924" max="6924" width="12.375" style="1" bestFit="1" customWidth="1"/>
    <col min="6925" max="6925" width="14.625" style="1" customWidth="1"/>
    <col min="6926" max="6926" width="17.625" style="1" customWidth="1"/>
    <col min="6927" max="7168" width="9" style="1"/>
    <col min="7169" max="7169" width="7.5" style="1" customWidth="1"/>
    <col min="7170" max="7170" width="13.875" style="1" customWidth="1"/>
    <col min="7171" max="7171" width="13.5" style="1" bestFit="1" customWidth="1"/>
    <col min="7172" max="7172" width="14.625" style="1" customWidth="1"/>
    <col min="7173" max="7174" width="12.375" style="1" bestFit="1" customWidth="1"/>
    <col min="7175" max="7175" width="14.625" style="1" customWidth="1"/>
    <col min="7176" max="7178" width="12.375" style="1" bestFit="1" customWidth="1"/>
    <col min="7179" max="7179" width="12.375" style="1" customWidth="1"/>
    <col min="7180" max="7180" width="12.375" style="1" bestFit="1" customWidth="1"/>
    <col min="7181" max="7181" width="14.625" style="1" customWidth="1"/>
    <col min="7182" max="7182" width="17.625" style="1" customWidth="1"/>
    <col min="7183" max="7424" width="9" style="1"/>
    <col min="7425" max="7425" width="7.5" style="1" customWidth="1"/>
    <col min="7426" max="7426" width="13.875" style="1" customWidth="1"/>
    <col min="7427" max="7427" width="13.5" style="1" bestFit="1" customWidth="1"/>
    <col min="7428" max="7428" width="14.625" style="1" customWidth="1"/>
    <col min="7429" max="7430" width="12.375" style="1" bestFit="1" customWidth="1"/>
    <col min="7431" max="7431" width="14.625" style="1" customWidth="1"/>
    <col min="7432" max="7434" width="12.375" style="1" bestFit="1" customWidth="1"/>
    <col min="7435" max="7435" width="12.375" style="1" customWidth="1"/>
    <col min="7436" max="7436" width="12.375" style="1" bestFit="1" customWidth="1"/>
    <col min="7437" max="7437" width="14.625" style="1" customWidth="1"/>
    <col min="7438" max="7438" width="17.625" style="1" customWidth="1"/>
    <col min="7439" max="7680" width="9" style="1"/>
    <col min="7681" max="7681" width="7.5" style="1" customWidth="1"/>
    <col min="7682" max="7682" width="13.875" style="1" customWidth="1"/>
    <col min="7683" max="7683" width="13.5" style="1" bestFit="1" customWidth="1"/>
    <col min="7684" max="7684" width="14.625" style="1" customWidth="1"/>
    <col min="7685" max="7686" width="12.375" style="1" bestFit="1" customWidth="1"/>
    <col min="7687" max="7687" width="14.625" style="1" customWidth="1"/>
    <col min="7688" max="7690" width="12.375" style="1" bestFit="1" customWidth="1"/>
    <col min="7691" max="7691" width="12.375" style="1" customWidth="1"/>
    <col min="7692" max="7692" width="12.375" style="1" bestFit="1" customWidth="1"/>
    <col min="7693" max="7693" width="14.625" style="1" customWidth="1"/>
    <col min="7694" max="7694" width="17.625" style="1" customWidth="1"/>
    <col min="7695" max="7936" width="9" style="1"/>
    <col min="7937" max="7937" width="7.5" style="1" customWidth="1"/>
    <col min="7938" max="7938" width="13.875" style="1" customWidth="1"/>
    <col min="7939" max="7939" width="13.5" style="1" bestFit="1" customWidth="1"/>
    <col min="7940" max="7940" width="14.625" style="1" customWidth="1"/>
    <col min="7941" max="7942" width="12.375" style="1" bestFit="1" customWidth="1"/>
    <col min="7943" max="7943" width="14.625" style="1" customWidth="1"/>
    <col min="7944" max="7946" width="12.375" style="1" bestFit="1" customWidth="1"/>
    <col min="7947" max="7947" width="12.375" style="1" customWidth="1"/>
    <col min="7948" max="7948" width="12.375" style="1" bestFit="1" customWidth="1"/>
    <col min="7949" max="7949" width="14.625" style="1" customWidth="1"/>
    <col min="7950" max="7950" width="17.625" style="1" customWidth="1"/>
    <col min="7951" max="8192" width="9" style="1"/>
    <col min="8193" max="8193" width="7.5" style="1" customWidth="1"/>
    <col min="8194" max="8194" width="13.875" style="1" customWidth="1"/>
    <col min="8195" max="8195" width="13.5" style="1" bestFit="1" customWidth="1"/>
    <col min="8196" max="8196" width="14.625" style="1" customWidth="1"/>
    <col min="8197" max="8198" width="12.375" style="1" bestFit="1" customWidth="1"/>
    <col min="8199" max="8199" width="14.625" style="1" customWidth="1"/>
    <col min="8200" max="8202" width="12.375" style="1" bestFit="1" customWidth="1"/>
    <col min="8203" max="8203" width="12.375" style="1" customWidth="1"/>
    <col min="8204" max="8204" width="12.375" style="1" bestFit="1" customWidth="1"/>
    <col min="8205" max="8205" width="14.625" style="1" customWidth="1"/>
    <col min="8206" max="8206" width="17.625" style="1" customWidth="1"/>
    <col min="8207" max="8448" width="9" style="1"/>
    <col min="8449" max="8449" width="7.5" style="1" customWidth="1"/>
    <col min="8450" max="8450" width="13.875" style="1" customWidth="1"/>
    <col min="8451" max="8451" width="13.5" style="1" bestFit="1" customWidth="1"/>
    <col min="8452" max="8452" width="14.625" style="1" customWidth="1"/>
    <col min="8453" max="8454" width="12.375" style="1" bestFit="1" customWidth="1"/>
    <col min="8455" max="8455" width="14.625" style="1" customWidth="1"/>
    <col min="8456" max="8458" width="12.375" style="1" bestFit="1" customWidth="1"/>
    <col min="8459" max="8459" width="12.375" style="1" customWidth="1"/>
    <col min="8460" max="8460" width="12.375" style="1" bestFit="1" customWidth="1"/>
    <col min="8461" max="8461" width="14.625" style="1" customWidth="1"/>
    <col min="8462" max="8462" width="17.625" style="1" customWidth="1"/>
    <col min="8463" max="8704" width="9" style="1"/>
    <col min="8705" max="8705" width="7.5" style="1" customWidth="1"/>
    <col min="8706" max="8706" width="13.875" style="1" customWidth="1"/>
    <col min="8707" max="8707" width="13.5" style="1" bestFit="1" customWidth="1"/>
    <col min="8708" max="8708" width="14.625" style="1" customWidth="1"/>
    <col min="8709" max="8710" width="12.375" style="1" bestFit="1" customWidth="1"/>
    <col min="8711" max="8711" width="14.625" style="1" customWidth="1"/>
    <col min="8712" max="8714" width="12.375" style="1" bestFit="1" customWidth="1"/>
    <col min="8715" max="8715" width="12.375" style="1" customWidth="1"/>
    <col min="8716" max="8716" width="12.375" style="1" bestFit="1" customWidth="1"/>
    <col min="8717" max="8717" width="14.625" style="1" customWidth="1"/>
    <col min="8718" max="8718" width="17.625" style="1" customWidth="1"/>
    <col min="8719" max="8960" width="9" style="1"/>
    <col min="8961" max="8961" width="7.5" style="1" customWidth="1"/>
    <col min="8962" max="8962" width="13.875" style="1" customWidth="1"/>
    <col min="8963" max="8963" width="13.5" style="1" bestFit="1" customWidth="1"/>
    <col min="8964" max="8964" width="14.625" style="1" customWidth="1"/>
    <col min="8965" max="8966" width="12.375" style="1" bestFit="1" customWidth="1"/>
    <col min="8967" max="8967" width="14.625" style="1" customWidth="1"/>
    <col min="8968" max="8970" width="12.375" style="1" bestFit="1" customWidth="1"/>
    <col min="8971" max="8971" width="12.375" style="1" customWidth="1"/>
    <col min="8972" max="8972" width="12.375" style="1" bestFit="1" customWidth="1"/>
    <col min="8973" max="8973" width="14.625" style="1" customWidth="1"/>
    <col min="8974" max="8974" width="17.625" style="1" customWidth="1"/>
    <col min="8975" max="9216" width="9" style="1"/>
    <col min="9217" max="9217" width="7.5" style="1" customWidth="1"/>
    <col min="9218" max="9218" width="13.875" style="1" customWidth="1"/>
    <col min="9219" max="9219" width="13.5" style="1" bestFit="1" customWidth="1"/>
    <col min="9220" max="9220" width="14.625" style="1" customWidth="1"/>
    <col min="9221" max="9222" width="12.375" style="1" bestFit="1" customWidth="1"/>
    <col min="9223" max="9223" width="14.625" style="1" customWidth="1"/>
    <col min="9224" max="9226" width="12.375" style="1" bestFit="1" customWidth="1"/>
    <col min="9227" max="9227" width="12.375" style="1" customWidth="1"/>
    <col min="9228" max="9228" width="12.375" style="1" bestFit="1" customWidth="1"/>
    <col min="9229" max="9229" width="14.625" style="1" customWidth="1"/>
    <col min="9230" max="9230" width="17.625" style="1" customWidth="1"/>
    <col min="9231" max="9472" width="9" style="1"/>
    <col min="9473" max="9473" width="7.5" style="1" customWidth="1"/>
    <col min="9474" max="9474" width="13.875" style="1" customWidth="1"/>
    <col min="9475" max="9475" width="13.5" style="1" bestFit="1" customWidth="1"/>
    <col min="9476" max="9476" width="14.625" style="1" customWidth="1"/>
    <col min="9477" max="9478" width="12.375" style="1" bestFit="1" customWidth="1"/>
    <col min="9479" max="9479" width="14.625" style="1" customWidth="1"/>
    <col min="9480" max="9482" width="12.375" style="1" bestFit="1" customWidth="1"/>
    <col min="9483" max="9483" width="12.375" style="1" customWidth="1"/>
    <col min="9484" max="9484" width="12.375" style="1" bestFit="1" customWidth="1"/>
    <col min="9485" max="9485" width="14.625" style="1" customWidth="1"/>
    <col min="9486" max="9486" width="17.625" style="1" customWidth="1"/>
    <col min="9487" max="9728" width="9" style="1"/>
    <col min="9729" max="9729" width="7.5" style="1" customWidth="1"/>
    <col min="9730" max="9730" width="13.875" style="1" customWidth="1"/>
    <col min="9731" max="9731" width="13.5" style="1" bestFit="1" customWidth="1"/>
    <col min="9732" max="9732" width="14.625" style="1" customWidth="1"/>
    <col min="9733" max="9734" width="12.375" style="1" bestFit="1" customWidth="1"/>
    <col min="9735" max="9735" width="14.625" style="1" customWidth="1"/>
    <col min="9736" max="9738" width="12.375" style="1" bestFit="1" customWidth="1"/>
    <col min="9739" max="9739" width="12.375" style="1" customWidth="1"/>
    <col min="9740" max="9740" width="12.375" style="1" bestFit="1" customWidth="1"/>
    <col min="9741" max="9741" width="14.625" style="1" customWidth="1"/>
    <col min="9742" max="9742" width="17.625" style="1" customWidth="1"/>
    <col min="9743" max="9984" width="9" style="1"/>
    <col min="9985" max="9985" width="7.5" style="1" customWidth="1"/>
    <col min="9986" max="9986" width="13.875" style="1" customWidth="1"/>
    <col min="9987" max="9987" width="13.5" style="1" bestFit="1" customWidth="1"/>
    <col min="9988" max="9988" width="14.625" style="1" customWidth="1"/>
    <col min="9989" max="9990" width="12.375" style="1" bestFit="1" customWidth="1"/>
    <col min="9991" max="9991" width="14.625" style="1" customWidth="1"/>
    <col min="9992" max="9994" width="12.375" style="1" bestFit="1" customWidth="1"/>
    <col min="9995" max="9995" width="12.375" style="1" customWidth="1"/>
    <col min="9996" max="9996" width="12.375" style="1" bestFit="1" customWidth="1"/>
    <col min="9997" max="9997" width="14.625" style="1" customWidth="1"/>
    <col min="9998" max="9998" width="17.625" style="1" customWidth="1"/>
    <col min="9999" max="10240" width="9" style="1"/>
    <col min="10241" max="10241" width="7.5" style="1" customWidth="1"/>
    <col min="10242" max="10242" width="13.875" style="1" customWidth="1"/>
    <col min="10243" max="10243" width="13.5" style="1" bestFit="1" customWidth="1"/>
    <col min="10244" max="10244" width="14.625" style="1" customWidth="1"/>
    <col min="10245" max="10246" width="12.375" style="1" bestFit="1" customWidth="1"/>
    <col min="10247" max="10247" width="14.625" style="1" customWidth="1"/>
    <col min="10248" max="10250" width="12.375" style="1" bestFit="1" customWidth="1"/>
    <col min="10251" max="10251" width="12.375" style="1" customWidth="1"/>
    <col min="10252" max="10252" width="12.375" style="1" bestFit="1" customWidth="1"/>
    <col min="10253" max="10253" width="14.625" style="1" customWidth="1"/>
    <col min="10254" max="10254" width="17.625" style="1" customWidth="1"/>
    <col min="10255" max="10496" width="9" style="1"/>
    <col min="10497" max="10497" width="7.5" style="1" customWidth="1"/>
    <col min="10498" max="10498" width="13.875" style="1" customWidth="1"/>
    <col min="10499" max="10499" width="13.5" style="1" bestFit="1" customWidth="1"/>
    <col min="10500" max="10500" width="14.625" style="1" customWidth="1"/>
    <col min="10501" max="10502" width="12.375" style="1" bestFit="1" customWidth="1"/>
    <col min="10503" max="10503" width="14.625" style="1" customWidth="1"/>
    <col min="10504" max="10506" width="12.375" style="1" bestFit="1" customWidth="1"/>
    <col min="10507" max="10507" width="12.375" style="1" customWidth="1"/>
    <col min="10508" max="10508" width="12.375" style="1" bestFit="1" customWidth="1"/>
    <col min="10509" max="10509" width="14.625" style="1" customWidth="1"/>
    <col min="10510" max="10510" width="17.625" style="1" customWidth="1"/>
    <col min="10511" max="10752" width="9" style="1"/>
    <col min="10753" max="10753" width="7.5" style="1" customWidth="1"/>
    <col min="10754" max="10754" width="13.875" style="1" customWidth="1"/>
    <col min="10755" max="10755" width="13.5" style="1" bestFit="1" customWidth="1"/>
    <col min="10756" max="10756" width="14.625" style="1" customWidth="1"/>
    <col min="10757" max="10758" width="12.375" style="1" bestFit="1" customWidth="1"/>
    <col min="10759" max="10759" width="14.625" style="1" customWidth="1"/>
    <col min="10760" max="10762" width="12.375" style="1" bestFit="1" customWidth="1"/>
    <col min="10763" max="10763" width="12.375" style="1" customWidth="1"/>
    <col min="10764" max="10764" width="12.375" style="1" bestFit="1" customWidth="1"/>
    <col min="10765" max="10765" width="14.625" style="1" customWidth="1"/>
    <col min="10766" max="10766" width="17.625" style="1" customWidth="1"/>
    <col min="10767" max="11008" width="9" style="1"/>
    <col min="11009" max="11009" width="7.5" style="1" customWidth="1"/>
    <col min="11010" max="11010" width="13.875" style="1" customWidth="1"/>
    <col min="11011" max="11011" width="13.5" style="1" bestFit="1" customWidth="1"/>
    <col min="11012" max="11012" width="14.625" style="1" customWidth="1"/>
    <col min="11013" max="11014" width="12.375" style="1" bestFit="1" customWidth="1"/>
    <col min="11015" max="11015" width="14.625" style="1" customWidth="1"/>
    <col min="11016" max="11018" width="12.375" style="1" bestFit="1" customWidth="1"/>
    <col min="11019" max="11019" width="12.375" style="1" customWidth="1"/>
    <col min="11020" max="11020" width="12.375" style="1" bestFit="1" customWidth="1"/>
    <col min="11021" max="11021" width="14.625" style="1" customWidth="1"/>
    <col min="11022" max="11022" width="17.625" style="1" customWidth="1"/>
    <col min="11023" max="11264" width="9" style="1"/>
    <col min="11265" max="11265" width="7.5" style="1" customWidth="1"/>
    <col min="11266" max="11266" width="13.875" style="1" customWidth="1"/>
    <col min="11267" max="11267" width="13.5" style="1" bestFit="1" customWidth="1"/>
    <col min="11268" max="11268" width="14.625" style="1" customWidth="1"/>
    <col min="11269" max="11270" width="12.375" style="1" bestFit="1" customWidth="1"/>
    <col min="11271" max="11271" width="14.625" style="1" customWidth="1"/>
    <col min="11272" max="11274" width="12.375" style="1" bestFit="1" customWidth="1"/>
    <col min="11275" max="11275" width="12.375" style="1" customWidth="1"/>
    <col min="11276" max="11276" width="12.375" style="1" bestFit="1" customWidth="1"/>
    <col min="11277" max="11277" width="14.625" style="1" customWidth="1"/>
    <col min="11278" max="11278" width="17.625" style="1" customWidth="1"/>
    <col min="11279" max="11520" width="9" style="1"/>
    <col min="11521" max="11521" width="7.5" style="1" customWidth="1"/>
    <col min="11522" max="11522" width="13.875" style="1" customWidth="1"/>
    <col min="11523" max="11523" width="13.5" style="1" bestFit="1" customWidth="1"/>
    <col min="11524" max="11524" width="14.625" style="1" customWidth="1"/>
    <col min="11525" max="11526" width="12.375" style="1" bestFit="1" customWidth="1"/>
    <col min="11527" max="11527" width="14.625" style="1" customWidth="1"/>
    <col min="11528" max="11530" width="12.375" style="1" bestFit="1" customWidth="1"/>
    <col min="11531" max="11531" width="12.375" style="1" customWidth="1"/>
    <col min="11532" max="11532" width="12.375" style="1" bestFit="1" customWidth="1"/>
    <col min="11533" max="11533" width="14.625" style="1" customWidth="1"/>
    <col min="11534" max="11534" width="17.625" style="1" customWidth="1"/>
    <col min="11535" max="11776" width="9" style="1"/>
    <col min="11777" max="11777" width="7.5" style="1" customWidth="1"/>
    <col min="11778" max="11778" width="13.875" style="1" customWidth="1"/>
    <col min="11779" max="11779" width="13.5" style="1" bestFit="1" customWidth="1"/>
    <col min="11780" max="11780" width="14.625" style="1" customWidth="1"/>
    <col min="11781" max="11782" width="12.375" style="1" bestFit="1" customWidth="1"/>
    <col min="11783" max="11783" width="14.625" style="1" customWidth="1"/>
    <col min="11784" max="11786" width="12.375" style="1" bestFit="1" customWidth="1"/>
    <col min="11787" max="11787" width="12.375" style="1" customWidth="1"/>
    <col min="11788" max="11788" width="12.375" style="1" bestFit="1" customWidth="1"/>
    <col min="11789" max="11789" width="14.625" style="1" customWidth="1"/>
    <col min="11790" max="11790" width="17.625" style="1" customWidth="1"/>
    <col min="11791" max="12032" width="9" style="1"/>
    <col min="12033" max="12033" width="7.5" style="1" customWidth="1"/>
    <col min="12034" max="12034" width="13.875" style="1" customWidth="1"/>
    <col min="12035" max="12035" width="13.5" style="1" bestFit="1" customWidth="1"/>
    <col min="12036" max="12036" width="14.625" style="1" customWidth="1"/>
    <col min="12037" max="12038" width="12.375" style="1" bestFit="1" customWidth="1"/>
    <col min="12039" max="12039" width="14.625" style="1" customWidth="1"/>
    <col min="12040" max="12042" width="12.375" style="1" bestFit="1" customWidth="1"/>
    <col min="12043" max="12043" width="12.375" style="1" customWidth="1"/>
    <col min="12044" max="12044" width="12.375" style="1" bestFit="1" customWidth="1"/>
    <col min="12045" max="12045" width="14.625" style="1" customWidth="1"/>
    <col min="12046" max="12046" width="17.625" style="1" customWidth="1"/>
    <col min="12047" max="12288" width="9" style="1"/>
    <col min="12289" max="12289" width="7.5" style="1" customWidth="1"/>
    <col min="12290" max="12290" width="13.875" style="1" customWidth="1"/>
    <col min="12291" max="12291" width="13.5" style="1" bestFit="1" customWidth="1"/>
    <col min="12292" max="12292" width="14.625" style="1" customWidth="1"/>
    <col min="12293" max="12294" width="12.375" style="1" bestFit="1" customWidth="1"/>
    <col min="12295" max="12295" width="14.625" style="1" customWidth="1"/>
    <col min="12296" max="12298" width="12.375" style="1" bestFit="1" customWidth="1"/>
    <col min="12299" max="12299" width="12.375" style="1" customWidth="1"/>
    <col min="12300" max="12300" width="12.375" style="1" bestFit="1" customWidth="1"/>
    <col min="12301" max="12301" width="14.625" style="1" customWidth="1"/>
    <col min="12302" max="12302" width="17.625" style="1" customWidth="1"/>
    <col min="12303" max="12544" width="9" style="1"/>
    <col min="12545" max="12545" width="7.5" style="1" customWidth="1"/>
    <col min="12546" max="12546" width="13.875" style="1" customWidth="1"/>
    <col min="12547" max="12547" width="13.5" style="1" bestFit="1" customWidth="1"/>
    <col min="12548" max="12548" width="14.625" style="1" customWidth="1"/>
    <col min="12549" max="12550" width="12.375" style="1" bestFit="1" customWidth="1"/>
    <col min="12551" max="12551" width="14.625" style="1" customWidth="1"/>
    <col min="12552" max="12554" width="12.375" style="1" bestFit="1" customWidth="1"/>
    <col min="12555" max="12555" width="12.375" style="1" customWidth="1"/>
    <col min="12556" max="12556" width="12.375" style="1" bestFit="1" customWidth="1"/>
    <col min="12557" max="12557" width="14.625" style="1" customWidth="1"/>
    <col min="12558" max="12558" width="17.625" style="1" customWidth="1"/>
    <col min="12559" max="12800" width="9" style="1"/>
    <col min="12801" max="12801" width="7.5" style="1" customWidth="1"/>
    <col min="12802" max="12802" width="13.875" style="1" customWidth="1"/>
    <col min="12803" max="12803" width="13.5" style="1" bestFit="1" customWidth="1"/>
    <col min="12804" max="12804" width="14.625" style="1" customWidth="1"/>
    <col min="12805" max="12806" width="12.375" style="1" bestFit="1" customWidth="1"/>
    <col min="12807" max="12807" width="14.625" style="1" customWidth="1"/>
    <col min="12808" max="12810" width="12.375" style="1" bestFit="1" customWidth="1"/>
    <col min="12811" max="12811" width="12.375" style="1" customWidth="1"/>
    <col min="12812" max="12812" width="12.375" style="1" bestFit="1" customWidth="1"/>
    <col min="12813" max="12813" width="14.625" style="1" customWidth="1"/>
    <col min="12814" max="12814" width="17.625" style="1" customWidth="1"/>
    <col min="12815" max="13056" width="9" style="1"/>
    <col min="13057" max="13057" width="7.5" style="1" customWidth="1"/>
    <col min="13058" max="13058" width="13.875" style="1" customWidth="1"/>
    <col min="13059" max="13059" width="13.5" style="1" bestFit="1" customWidth="1"/>
    <col min="13060" max="13060" width="14.625" style="1" customWidth="1"/>
    <col min="13061" max="13062" width="12.375" style="1" bestFit="1" customWidth="1"/>
    <col min="13063" max="13063" width="14.625" style="1" customWidth="1"/>
    <col min="13064" max="13066" width="12.375" style="1" bestFit="1" customWidth="1"/>
    <col min="13067" max="13067" width="12.375" style="1" customWidth="1"/>
    <col min="13068" max="13068" width="12.375" style="1" bestFit="1" customWidth="1"/>
    <col min="13069" max="13069" width="14.625" style="1" customWidth="1"/>
    <col min="13070" max="13070" width="17.625" style="1" customWidth="1"/>
    <col min="13071" max="13312" width="9" style="1"/>
    <col min="13313" max="13313" width="7.5" style="1" customWidth="1"/>
    <col min="13314" max="13314" width="13.875" style="1" customWidth="1"/>
    <col min="13315" max="13315" width="13.5" style="1" bestFit="1" customWidth="1"/>
    <col min="13316" max="13316" width="14.625" style="1" customWidth="1"/>
    <col min="13317" max="13318" width="12.375" style="1" bestFit="1" customWidth="1"/>
    <col min="13319" max="13319" width="14.625" style="1" customWidth="1"/>
    <col min="13320" max="13322" width="12.375" style="1" bestFit="1" customWidth="1"/>
    <col min="13323" max="13323" width="12.375" style="1" customWidth="1"/>
    <col min="13324" max="13324" width="12.375" style="1" bestFit="1" customWidth="1"/>
    <col min="13325" max="13325" width="14.625" style="1" customWidth="1"/>
    <col min="13326" max="13326" width="17.625" style="1" customWidth="1"/>
    <col min="13327" max="13568" width="9" style="1"/>
    <col min="13569" max="13569" width="7.5" style="1" customWidth="1"/>
    <col min="13570" max="13570" width="13.875" style="1" customWidth="1"/>
    <col min="13571" max="13571" width="13.5" style="1" bestFit="1" customWidth="1"/>
    <col min="13572" max="13572" width="14.625" style="1" customWidth="1"/>
    <col min="13573" max="13574" width="12.375" style="1" bestFit="1" customWidth="1"/>
    <col min="13575" max="13575" width="14.625" style="1" customWidth="1"/>
    <col min="13576" max="13578" width="12.375" style="1" bestFit="1" customWidth="1"/>
    <col min="13579" max="13579" width="12.375" style="1" customWidth="1"/>
    <col min="13580" max="13580" width="12.375" style="1" bestFit="1" customWidth="1"/>
    <col min="13581" max="13581" width="14.625" style="1" customWidth="1"/>
    <col min="13582" max="13582" width="17.625" style="1" customWidth="1"/>
    <col min="13583" max="13824" width="9" style="1"/>
    <col min="13825" max="13825" width="7.5" style="1" customWidth="1"/>
    <col min="13826" max="13826" width="13.875" style="1" customWidth="1"/>
    <col min="13827" max="13827" width="13.5" style="1" bestFit="1" customWidth="1"/>
    <col min="13828" max="13828" width="14.625" style="1" customWidth="1"/>
    <col min="13829" max="13830" width="12.375" style="1" bestFit="1" customWidth="1"/>
    <col min="13831" max="13831" width="14.625" style="1" customWidth="1"/>
    <col min="13832" max="13834" width="12.375" style="1" bestFit="1" customWidth="1"/>
    <col min="13835" max="13835" width="12.375" style="1" customWidth="1"/>
    <col min="13836" max="13836" width="12.375" style="1" bestFit="1" customWidth="1"/>
    <col min="13837" max="13837" width="14.625" style="1" customWidth="1"/>
    <col min="13838" max="13838" width="17.625" style="1" customWidth="1"/>
    <col min="13839" max="14080" width="9" style="1"/>
    <col min="14081" max="14081" width="7.5" style="1" customWidth="1"/>
    <col min="14082" max="14082" width="13.875" style="1" customWidth="1"/>
    <col min="14083" max="14083" width="13.5" style="1" bestFit="1" customWidth="1"/>
    <col min="14084" max="14084" width="14.625" style="1" customWidth="1"/>
    <col min="14085" max="14086" width="12.375" style="1" bestFit="1" customWidth="1"/>
    <col min="14087" max="14087" width="14.625" style="1" customWidth="1"/>
    <col min="14088" max="14090" width="12.375" style="1" bestFit="1" customWidth="1"/>
    <col min="14091" max="14091" width="12.375" style="1" customWidth="1"/>
    <col min="14092" max="14092" width="12.375" style="1" bestFit="1" customWidth="1"/>
    <col min="14093" max="14093" width="14.625" style="1" customWidth="1"/>
    <col min="14094" max="14094" width="17.625" style="1" customWidth="1"/>
    <col min="14095" max="14336" width="9" style="1"/>
    <col min="14337" max="14337" width="7.5" style="1" customWidth="1"/>
    <col min="14338" max="14338" width="13.875" style="1" customWidth="1"/>
    <col min="14339" max="14339" width="13.5" style="1" bestFit="1" customWidth="1"/>
    <col min="14340" max="14340" width="14.625" style="1" customWidth="1"/>
    <col min="14341" max="14342" width="12.375" style="1" bestFit="1" customWidth="1"/>
    <col min="14343" max="14343" width="14.625" style="1" customWidth="1"/>
    <col min="14344" max="14346" width="12.375" style="1" bestFit="1" customWidth="1"/>
    <col min="14347" max="14347" width="12.375" style="1" customWidth="1"/>
    <col min="14348" max="14348" width="12.375" style="1" bestFit="1" customWidth="1"/>
    <col min="14349" max="14349" width="14.625" style="1" customWidth="1"/>
    <col min="14350" max="14350" width="17.625" style="1" customWidth="1"/>
    <col min="14351" max="14592" width="9" style="1"/>
    <col min="14593" max="14593" width="7.5" style="1" customWidth="1"/>
    <col min="14594" max="14594" width="13.875" style="1" customWidth="1"/>
    <col min="14595" max="14595" width="13.5" style="1" bestFit="1" customWidth="1"/>
    <col min="14596" max="14596" width="14.625" style="1" customWidth="1"/>
    <col min="14597" max="14598" width="12.375" style="1" bestFit="1" customWidth="1"/>
    <col min="14599" max="14599" width="14.625" style="1" customWidth="1"/>
    <col min="14600" max="14602" width="12.375" style="1" bestFit="1" customWidth="1"/>
    <col min="14603" max="14603" width="12.375" style="1" customWidth="1"/>
    <col min="14604" max="14604" width="12.375" style="1" bestFit="1" customWidth="1"/>
    <col min="14605" max="14605" width="14.625" style="1" customWidth="1"/>
    <col min="14606" max="14606" width="17.625" style="1" customWidth="1"/>
    <col min="14607" max="14848" width="9" style="1"/>
    <col min="14849" max="14849" width="7.5" style="1" customWidth="1"/>
    <col min="14850" max="14850" width="13.875" style="1" customWidth="1"/>
    <col min="14851" max="14851" width="13.5" style="1" bestFit="1" customWidth="1"/>
    <col min="14852" max="14852" width="14.625" style="1" customWidth="1"/>
    <col min="14853" max="14854" width="12.375" style="1" bestFit="1" customWidth="1"/>
    <col min="14855" max="14855" width="14.625" style="1" customWidth="1"/>
    <col min="14856" max="14858" width="12.375" style="1" bestFit="1" customWidth="1"/>
    <col min="14859" max="14859" width="12.375" style="1" customWidth="1"/>
    <col min="14860" max="14860" width="12.375" style="1" bestFit="1" customWidth="1"/>
    <col min="14861" max="14861" width="14.625" style="1" customWidth="1"/>
    <col min="14862" max="14862" width="17.625" style="1" customWidth="1"/>
    <col min="14863" max="15104" width="9" style="1"/>
    <col min="15105" max="15105" width="7.5" style="1" customWidth="1"/>
    <col min="15106" max="15106" width="13.875" style="1" customWidth="1"/>
    <col min="15107" max="15107" width="13.5" style="1" bestFit="1" customWidth="1"/>
    <col min="15108" max="15108" width="14.625" style="1" customWidth="1"/>
    <col min="15109" max="15110" width="12.375" style="1" bestFit="1" customWidth="1"/>
    <col min="15111" max="15111" width="14.625" style="1" customWidth="1"/>
    <col min="15112" max="15114" width="12.375" style="1" bestFit="1" customWidth="1"/>
    <col min="15115" max="15115" width="12.375" style="1" customWidth="1"/>
    <col min="15116" max="15116" width="12.375" style="1" bestFit="1" customWidth="1"/>
    <col min="15117" max="15117" width="14.625" style="1" customWidth="1"/>
    <col min="15118" max="15118" width="17.625" style="1" customWidth="1"/>
    <col min="15119" max="15360" width="9" style="1"/>
    <col min="15361" max="15361" width="7.5" style="1" customWidth="1"/>
    <col min="15362" max="15362" width="13.875" style="1" customWidth="1"/>
    <col min="15363" max="15363" width="13.5" style="1" bestFit="1" customWidth="1"/>
    <col min="15364" max="15364" width="14.625" style="1" customWidth="1"/>
    <col min="15365" max="15366" width="12.375" style="1" bestFit="1" customWidth="1"/>
    <col min="15367" max="15367" width="14.625" style="1" customWidth="1"/>
    <col min="15368" max="15370" width="12.375" style="1" bestFit="1" customWidth="1"/>
    <col min="15371" max="15371" width="12.375" style="1" customWidth="1"/>
    <col min="15372" max="15372" width="12.375" style="1" bestFit="1" customWidth="1"/>
    <col min="15373" max="15373" width="14.625" style="1" customWidth="1"/>
    <col min="15374" max="15374" width="17.625" style="1" customWidth="1"/>
    <col min="15375" max="15616" width="9" style="1"/>
    <col min="15617" max="15617" width="7.5" style="1" customWidth="1"/>
    <col min="15618" max="15618" width="13.875" style="1" customWidth="1"/>
    <col min="15619" max="15619" width="13.5" style="1" bestFit="1" customWidth="1"/>
    <col min="15620" max="15620" width="14.625" style="1" customWidth="1"/>
    <col min="15621" max="15622" width="12.375" style="1" bestFit="1" customWidth="1"/>
    <col min="15623" max="15623" width="14.625" style="1" customWidth="1"/>
    <col min="15624" max="15626" width="12.375" style="1" bestFit="1" customWidth="1"/>
    <col min="15627" max="15627" width="12.375" style="1" customWidth="1"/>
    <col min="15628" max="15628" width="12.375" style="1" bestFit="1" customWidth="1"/>
    <col min="15629" max="15629" width="14.625" style="1" customWidth="1"/>
    <col min="15630" max="15630" width="17.625" style="1" customWidth="1"/>
    <col min="15631" max="15872" width="9" style="1"/>
    <col min="15873" max="15873" width="7.5" style="1" customWidth="1"/>
    <col min="15874" max="15874" width="13.875" style="1" customWidth="1"/>
    <col min="15875" max="15875" width="13.5" style="1" bestFit="1" customWidth="1"/>
    <col min="15876" max="15876" width="14.625" style="1" customWidth="1"/>
    <col min="15877" max="15878" width="12.375" style="1" bestFit="1" customWidth="1"/>
    <col min="15879" max="15879" width="14.625" style="1" customWidth="1"/>
    <col min="15880" max="15882" width="12.375" style="1" bestFit="1" customWidth="1"/>
    <col min="15883" max="15883" width="12.375" style="1" customWidth="1"/>
    <col min="15884" max="15884" width="12.375" style="1" bestFit="1" customWidth="1"/>
    <col min="15885" max="15885" width="14.625" style="1" customWidth="1"/>
    <col min="15886" max="15886" width="17.625" style="1" customWidth="1"/>
    <col min="15887" max="16128" width="9" style="1"/>
    <col min="16129" max="16129" width="7.5" style="1" customWidth="1"/>
    <col min="16130" max="16130" width="13.875" style="1" customWidth="1"/>
    <col min="16131" max="16131" width="13.5" style="1" bestFit="1" customWidth="1"/>
    <col min="16132" max="16132" width="14.625" style="1" customWidth="1"/>
    <col min="16133" max="16134" width="12.375" style="1" bestFit="1" customWidth="1"/>
    <col min="16135" max="16135" width="14.625" style="1" customWidth="1"/>
    <col min="16136" max="16138" width="12.375" style="1" bestFit="1" customWidth="1"/>
    <col min="16139" max="16139" width="12.375" style="1" customWidth="1"/>
    <col min="16140" max="16140" width="12.375" style="1" bestFit="1" customWidth="1"/>
    <col min="16141" max="16141" width="14.625" style="1" customWidth="1"/>
    <col min="16142" max="16142" width="17.625" style="1" customWidth="1"/>
    <col min="16143" max="16384" width="9" style="1"/>
  </cols>
  <sheetData>
    <row r="1" spans="1:16" ht="15.95" customHeight="1" x14ac:dyDescent="0.15">
      <c r="A1" s="1" t="s">
        <v>97</v>
      </c>
    </row>
    <row r="3" spans="1:16" ht="15.95" customHeight="1" x14ac:dyDescent="0.15">
      <c r="A3" s="26" t="s">
        <v>98</v>
      </c>
      <c r="B3" s="4"/>
    </row>
    <row r="4" spans="1:16" ht="15.95" customHeight="1" x14ac:dyDescent="0.15">
      <c r="N4" s="5" t="s">
        <v>3</v>
      </c>
    </row>
    <row r="5" spans="1:16" ht="15.95" customHeight="1" x14ac:dyDescent="0.15">
      <c r="A5" s="6" t="s">
        <v>4</v>
      </c>
      <c r="B5" s="7"/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</row>
    <row r="6" spans="1:16" ht="15.95" customHeight="1" x14ac:dyDescent="0.15">
      <c r="A6" s="27" t="s">
        <v>99</v>
      </c>
      <c r="B6" s="10"/>
      <c r="C6" s="20" t="s">
        <v>109</v>
      </c>
      <c r="D6" s="12">
        <f>SUM(D8,D10)</f>
        <v>152278.40000000002</v>
      </c>
      <c r="E6" s="28">
        <f t="shared" ref="E6:L6" si="0">SUM(E8,E10)</f>
        <v>14456</v>
      </c>
      <c r="F6" s="12">
        <f t="shared" si="0"/>
        <v>11615.2</v>
      </c>
      <c r="G6" s="12">
        <f t="shared" si="0"/>
        <v>114607.29999999999</v>
      </c>
      <c r="H6" s="12">
        <f t="shared" si="0"/>
        <v>45562.299999999996</v>
      </c>
      <c r="I6" s="12">
        <f t="shared" si="0"/>
        <v>50101.299999999996</v>
      </c>
      <c r="J6" s="12">
        <f t="shared" si="0"/>
        <v>10399.200000000001</v>
      </c>
      <c r="K6" s="12">
        <f t="shared" si="0"/>
        <v>1860.1</v>
      </c>
      <c r="L6" s="12">
        <f t="shared" si="0"/>
        <v>27458.7</v>
      </c>
      <c r="M6" s="12">
        <f>SUM(E6:L6)</f>
        <v>276060.09999999998</v>
      </c>
      <c r="N6" s="12">
        <f>SUM(D6,M6)</f>
        <v>428338.5</v>
      </c>
      <c r="O6" s="29"/>
      <c r="P6" s="29"/>
    </row>
    <row r="7" spans="1:16" ht="15.95" customHeight="1" x14ac:dyDescent="0.15">
      <c r="A7" s="13"/>
      <c r="C7" s="15" t="s">
        <v>19</v>
      </c>
      <c r="D7" s="16" t="s">
        <v>20</v>
      </c>
      <c r="E7" s="30">
        <f t="shared" ref="E7:M7" si="1">IF(E6&lt;=0,"",E6/$M6%)</f>
        <v>5.236540883669897</v>
      </c>
      <c r="F7" s="16">
        <f t="shared" si="1"/>
        <v>4.2074896009963059</v>
      </c>
      <c r="G7" s="16">
        <f t="shared" si="1"/>
        <v>41.51534394140986</v>
      </c>
      <c r="H7" s="16">
        <f t="shared" si="1"/>
        <v>16.504485798563429</v>
      </c>
      <c r="I7" s="16">
        <f t="shared" si="1"/>
        <v>18.148692983882857</v>
      </c>
      <c r="J7" s="16">
        <f t="shared" si="1"/>
        <v>3.7670058077933035</v>
      </c>
      <c r="K7" s="16">
        <f t="shared" si="1"/>
        <v>0.67380255241521692</v>
      </c>
      <c r="L7" s="16">
        <f t="shared" si="1"/>
        <v>9.9466384312691343</v>
      </c>
      <c r="M7" s="16">
        <f t="shared" si="1"/>
        <v>100</v>
      </c>
      <c r="N7" s="16" t="s">
        <v>20</v>
      </c>
      <c r="P7" s="29"/>
    </row>
    <row r="8" spans="1:16" ht="15.95" customHeight="1" x14ac:dyDescent="0.15">
      <c r="A8" s="13"/>
      <c r="B8" s="18" t="s">
        <v>100</v>
      </c>
      <c r="C8" s="11" t="s">
        <v>18</v>
      </c>
      <c r="D8" s="12">
        <v>134176.40000000002</v>
      </c>
      <c r="E8" s="28">
        <v>11484.3</v>
      </c>
      <c r="F8" s="12">
        <v>4225</v>
      </c>
      <c r="G8" s="12">
        <v>104202.49999999999</v>
      </c>
      <c r="H8" s="12">
        <v>40575.199999999997</v>
      </c>
      <c r="I8" s="12">
        <v>47919.7</v>
      </c>
      <c r="J8" s="12">
        <v>7587.5</v>
      </c>
      <c r="K8" s="12">
        <v>1630.6</v>
      </c>
      <c r="L8" s="12">
        <v>23859.200000000001</v>
      </c>
      <c r="M8" s="12">
        <f>SUM(E8:L8)</f>
        <v>241484.00000000003</v>
      </c>
      <c r="N8" s="12">
        <f>SUM(D8,M8)</f>
        <v>375660.4</v>
      </c>
      <c r="O8" s="29"/>
      <c r="P8" s="29"/>
    </row>
    <row r="9" spans="1:16" ht="15.95" customHeight="1" x14ac:dyDescent="0.15">
      <c r="A9" s="13"/>
      <c r="B9" s="17"/>
      <c r="C9" s="15" t="s">
        <v>19</v>
      </c>
      <c r="D9" s="16" t="s">
        <v>20</v>
      </c>
      <c r="E9" s="30">
        <f t="shared" ref="E9:M9" si="2">IF(E8&lt;=0,"",E8/$M8%)</f>
        <v>4.7557188053866915</v>
      </c>
      <c r="F9" s="16">
        <f t="shared" si="2"/>
        <v>1.7495983170727667</v>
      </c>
      <c r="G9" s="16">
        <f t="shared" si="2"/>
        <v>43.150891984562115</v>
      </c>
      <c r="H9" s="16">
        <f t="shared" si="2"/>
        <v>16.802438256778913</v>
      </c>
      <c r="I9" s="16">
        <f t="shared" si="2"/>
        <v>19.843840585711682</v>
      </c>
      <c r="J9" s="16">
        <f t="shared" si="2"/>
        <v>3.1420301137963591</v>
      </c>
      <c r="K9" s="16">
        <f t="shared" si="2"/>
        <v>0.67524142386245045</v>
      </c>
      <c r="L9" s="16">
        <f t="shared" si="2"/>
        <v>9.8802405128290065</v>
      </c>
      <c r="M9" s="16">
        <f t="shared" si="2"/>
        <v>100</v>
      </c>
      <c r="N9" s="16" t="s">
        <v>20</v>
      </c>
      <c r="P9" s="29"/>
    </row>
    <row r="10" spans="1:16" ht="15.95" customHeight="1" x14ac:dyDescent="0.15">
      <c r="A10" s="13"/>
      <c r="B10" s="18" t="s">
        <v>101</v>
      </c>
      <c r="C10" s="11" t="s">
        <v>18</v>
      </c>
      <c r="D10" s="12">
        <v>18102</v>
      </c>
      <c r="E10" s="28">
        <v>2971.7</v>
      </c>
      <c r="F10" s="12">
        <v>7390.2</v>
      </c>
      <c r="G10" s="12">
        <v>10404.800000000001</v>
      </c>
      <c r="H10" s="12">
        <v>4987.1000000000004</v>
      </c>
      <c r="I10" s="12">
        <v>2181.6</v>
      </c>
      <c r="J10" s="12">
        <v>2811.7</v>
      </c>
      <c r="K10" s="12">
        <v>229.5</v>
      </c>
      <c r="L10" s="12">
        <v>3599.5</v>
      </c>
      <c r="M10" s="12">
        <f>SUM(E10:L10)</f>
        <v>34576.100000000006</v>
      </c>
      <c r="N10" s="12">
        <f>SUM(D10,M10)</f>
        <v>52678.100000000006</v>
      </c>
      <c r="O10" s="29"/>
      <c r="P10" s="29"/>
    </row>
    <row r="11" spans="1:16" ht="15.95" customHeight="1" x14ac:dyDescent="0.15">
      <c r="A11" s="13"/>
      <c r="B11" s="17"/>
      <c r="C11" s="15" t="s">
        <v>19</v>
      </c>
      <c r="D11" s="16" t="s">
        <v>20</v>
      </c>
      <c r="E11" s="30">
        <f t="shared" ref="E11:M11" si="3">IF(E10&lt;=0,"",E10/$M10%)</f>
        <v>8.5946651010379984</v>
      </c>
      <c r="F11" s="16">
        <f t="shared" si="3"/>
        <v>21.373723467944615</v>
      </c>
      <c r="G11" s="16">
        <f t="shared" si="3"/>
        <v>30.092462712683034</v>
      </c>
      <c r="H11" s="16">
        <f t="shared" si="3"/>
        <v>14.423546900893967</v>
      </c>
      <c r="I11" s="16">
        <f t="shared" si="3"/>
        <v>6.3095606502757668</v>
      </c>
      <c r="J11" s="16">
        <f t="shared" si="3"/>
        <v>8.1319177119455315</v>
      </c>
      <c r="K11" s="16">
        <f t="shared" si="3"/>
        <v>0.66375328622950525</v>
      </c>
      <c r="L11" s="16">
        <f t="shared" si="3"/>
        <v>10.41037016898956</v>
      </c>
      <c r="M11" s="16">
        <f t="shared" si="3"/>
        <v>100</v>
      </c>
      <c r="N11" s="16" t="s">
        <v>20</v>
      </c>
      <c r="P11" s="29"/>
    </row>
    <row r="12" spans="1:16" ht="15.95" customHeight="1" x14ac:dyDescent="0.15">
      <c r="A12" s="9" t="s">
        <v>102</v>
      </c>
      <c r="B12" s="10"/>
      <c r="C12" s="11" t="s">
        <v>18</v>
      </c>
      <c r="D12" s="12">
        <v>124878</v>
      </c>
      <c r="E12" s="28">
        <v>1233</v>
      </c>
      <c r="F12" s="12">
        <v>841</v>
      </c>
      <c r="G12" s="12">
        <v>212381.7</v>
      </c>
      <c r="H12" s="12">
        <v>69772</v>
      </c>
      <c r="I12" s="12">
        <v>173691.8</v>
      </c>
      <c r="J12" s="12">
        <v>2260</v>
      </c>
      <c r="K12" s="12">
        <v>15961</v>
      </c>
      <c r="L12" s="12">
        <v>16135</v>
      </c>
      <c r="M12" s="12">
        <f>SUM(E12:L12)</f>
        <v>492275.5</v>
      </c>
      <c r="N12" s="12">
        <f>SUM(D12,M12)</f>
        <v>617153.5</v>
      </c>
      <c r="O12" s="29"/>
      <c r="P12" s="29"/>
    </row>
    <row r="13" spans="1:16" ht="15.75" customHeight="1" x14ac:dyDescent="0.15">
      <c r="A13" s="21"/>
      <c r="B13" s="14"/>
      <c r="C13" s="15" t="s">
        <v>19</v>
      </c>
      <c r="D13" s="16" t="s">
        <v>20</v>
      </c>
      <c r="E13" s="30">
        <f t="shared" ref="E13:M13" si="4">IF(E12&lt;=0,"",E12/$M12%)</f>
        <v>0.25046950335736795</v>
      </c>
      <c r="F13" s="16">
        <f t="shared" si="4"/>
        <v>0.17083929628835884</v>
      </c>
      <c r="G13" s="16">
        <f t="shared" si="4"/>
        <v>43.14285395068412</v>
      </c>
      <c r="H13" s="16">
        <f t="shared" si="4"/>
        <v>14.173364305150265</v>
      </c>
      <c r="I13" s="16">
        <f t="shared" si="4"/>
        <v>35.283454082114588</v>
      </c>
      <c r="J13" s="16">
        <f t="shared" si="4"/>
        <v>0.45909252034683828</v>
      </c>
      <c r="K13" s="16">
        <f t="shared" si="4"/>
        <v>3.2422901403787106</v>
      </c>
      <c r="L13" s="16">
        <f t="shared" si="4"/>
        <v>3.2776362016797504</v>
      </c>
      <c r="M13" s="16">
        <f t="shared" si="4"/>
        <v>100</v>
      </c>
      <c r="N13" s="16" t="s">
        <v>20</v>
      </c>
      <c r="P13" s="29"/>
    </row>
    <row r="14" spans="1:16" ht="15.95" customHeight="1" x14ac:dyDescent="0.15">
      <c r="A14" s="9" t="s">
        <v>17</v>
      </c>
      <c r="B14" s="10"/>
      <c r="C14" s="11" t="s">
        <v>18</v>
      </c>
      <c r="D14" s="12">
        <f>SUM(D16,D18,D20,D22)</f>
        <v>15152.3</v>
      </c>
      <c r="E14" s="12">
        <f t="shared" ref="E14:M14" si="5">SUM(E16,E18,E20,E22)</f>
        <v>1045.0000000000002</v>
      </c>
      <c r="F14" s="12">
        <f t="shared" si="5"/>
        <v>1110.1000000000001</v>
      </c>
      <c r="G14" s="12">
        <f t="shared" si="5"/>
        <v>11237.999999999998</v>
      </c>
      <c r="H14" s="12">
        <f t="shared" si="5"/>
        <v>6551.7999999999993</v>
      </c>
      <c r="I14" s="12">
        <f t="shared" si="5"/>
        <v>5708</v>
      </c>
      <c r="J14" s="12">
        <f t="shared" si="5"/>
        <v>3005.7999999999997</v>
      </c>
      <c r="K14" s="12">
        <f t="shared" si="5"/>
        <v>525.70000000000005</v>
      </c>
      <c r="L14" s="12">
        <f t="shared" si="5"/>
        <v>4638</v>
      </c>
      <c r="M14" s="12">
        <f t="shared" si="5"/>
        <v>33822.400000000001</v>
      </c>
      <c r="N14" s="12">
        <f>SUM(D14,M14)</f>
        <v>48974.7</v>
      </c>
      <c r="O14" s="29"/>
      <c r="P14" s="29"/>
    </row>
    <row r="15" spans="1:16" ht="15.95" customHeight="1" x14ac:dyDescent="0.15">
      <c r="A15" s="13"/>
      <c r="B15" s="14"/>
      <c r="C15" s="15" t="s">
        <v>19</v>
      </c>
      <c r="D15" s="16" t="s">
        <v>20</v>
      </c>
      <c r="E15" s="30">
        <f t="shared" ref="E15:M15" si="6">IF(E14&lt;=0,"",E14/$M14%)</f>
        <v>3.0896683854486975</v>
      </c>
      <c r="F15" s="16">
        <f t="shared" si="6"/>
        <v>3.2821443776905252</v>
      </c>
      <c r="G15" s="16">
        <f t="shared" si="6"/>
        <v>33.226500780547795</v>
      </c>
      <c r="H15" s="16">
        <f t="shared" si="6"/>
        <v>19.371185959600737</v>
      </c>
      <c r="I15" s="16">
        <f t="shared" si="6"/>
        <v>16.876389611618336</v>
      </c>
      <c r="J15" s="16">
        <f t="shared" si="6"/>
        <v>8.8870097923269782</v>
      </c>
      <c r="K15" s="16">
        <f t="shared" si="6"/>
        <v>1.5542953782108899</v>
      </c>
      <c r="L15" s="16">
        <f t="shared" si="6"/>
        <v>13.712805714556035</v>
      </c>
      <c r="M15" s="16">
        <f t="shared" si="6"/>
        <v>100.00000000000001</v>
      </c>
      <c r="N15" s="16" t="s">
        <v>20</v>
      </c>
      <c r="P15" s="29"/>
    </row>
    <row r="16" spans="1:16" ht="15.95" customHeight="1" x14ac:dyDescent="0.15">
      <c r="A16" s="17"/>
      <c r="B16" s="18" t="s">
        <v>21</v>
      </c>
      <c r="C16" s="11" t="s">
        <v>18</v>
      </c>
      <c r="D16" s="12">
        <f>石狩3!D9+渡島・檜山3!D9+後志3!D9+空知3!D9+上川3!D9+留萌3!D9+宗谷3!D9+オホーツク3!D9+胆振3!D9+日高3!D9+十勝3!D9+釧路3!D9+根室3!D9</f>
        <v>6156</v>
      </c>
      <c r="E16" s="12">
        <f>石狩3!E9+渡島・檜山3!E9+後志3!E9+空知3!E9+上川3!E9+留萌3!E9+宗谷3!E9+オホーツク3!E9+胆振3!E9+日高3!E9+十勝3!E9+釧路3!E9+根室3!E9</f>
        <v>43.7</v>
      </c>
      <c r="F16" s="12">
        <f>石狩3!F9+渡島・檜山3!F9+後志3!F9+空知3!F9+上川3!F9+留萌3!F9+宗谷3!F9+オホーツク3!F9+胆振3!F9+日高3!F9+十勝3!F9+釧路3!F9+根室3!F9</f>
        <v>359.9</v>
      </c>
      <c r="G16" s="12">
        <f>石狩3!G9+渡島・檜山3!G9+後志3!G9+空知3!G9+上川3!G9+留萌3!G9+宗谷3!G9+オホーツク3!G9+胆振3!G9+日高3!G9+十勝3!G9+釧路3!G9+根室3!G9</f>
        <v>4757.5999999999995</v>
      </c>
      <c r="H16" s="12">
        <f>石狩3!H9+渡島・檜山3!H9+後志3!H9+空知3!H9+上川3!H9+留萌3!H9+宗谷3!H9+オホーツク3!H9+胆振3!H9+日高3!H9+十勝3!H9+釧路3!H9+根室3!H9</f>
        <v>2287.6999999999998</v>
      </c>
      <c r="I16" s="12">
        <f>石狩3!I9+渡島・檜山3!I9+後志3!I9+空知3!I9+上川3!I9+留萌3!I9+宗谷3!I9+オホーツク3!I9+胆振3!I9+日高3!I9+十勝3!I9+釧路3!I9+根室3!I9</f>
        <v>1135</v>
      </c>
      <c r="J16" s="12">
        <f>石狩3!J9+渡島・檜山3!J9+後志3!J9+空知3!J9+上川3!J9+留萌3!J9+宗谷3!J9+オホーツク3!J9+胆振3!J9+日高3!J9+十勝3!J9+釧路3!J9+根室3!J9</f>
        <v>908.2</v>
      </c>
      <c r="K16" s="12">
        <f>石狩3!K9+渡島・檜山3!K9+後志3!K9+空知3!K9+上川3!K9+留萌3!K9+宗谷3!K9+オホーツク3!K9+胆振3!K9+日高3!K9+十勝3!K9+釧路3!K9+根室3!K9</f>
        <v>50.2</v>
      </c>
      <c r="L16" s="12">
        <f>石狩3!L9+渡島・檜山3!L9+後志3!L9+空知3!L9+上川3!L9+留萌3!L9+宗谷3!L9+オホーツク3!L9+胆振3!L9+日高3!L9+十勝3!L9+釧路3!L9+根室3!L9</f>
        <v>1402.1</v>
      </c>
      <c r="M16" s="12">
        <f>石狩3!M9+渡島・檜山3!M9+後志3!M9+空知3!M9+上川3!M9+留萌3!M9+宗谷3!M9+オホーツク3!M9+胆振3!M9+日高3!M9+十勝3!M9+釧路3!M9+根室3!M9</f>
        <v>10944.4</v>
      </c>
      <c r="N16" s="12">
        <f>SUM(M16,D16)</f>
        <v>17100.400000000001</v>
      </c>
      <c r="P16" s="29"/>
    </row>
    <row r="17" spans="1:16" ht="15.95" customHeight="1" x14ac:dyDescent="0.15">
      <c r="A17" s="13"/>
      <c r="B17" s="19"/>
      <c r="C17" s="15" t="s">
        <v>19</v>
      </c>
      <c r="D17" s="16" t="s">
        <v>20</v>
      </c>
      <c r="E17" s="30">
        <f t="shared" ref="E17:L17" si="7">IF($M16=0,0,E16/$M16%)</f>
        <v>0.39929096158766131</v>
      </c>
      <c r="F17" s="16">
        <f t="shared" si="7"/>
        <v>3.2884397500091369</v>
      </c>
      <c r="G17" s="16">
        <f t="shared" si="7"/>
        <v>43.470633383282767</v>
      </c>
      <c r="H17" s="16">
        <f t="shared" si="7"/>
        <v>20.902927524578779</v>
      </c>
      <c r="I17" s="16">
        <f t="shared" si="7"/>
        <v>10.370600489748181</v>
      </c>
      <c r="J17" s="16">
        <f t="shared" si="7"/>
        <v>8.2983078103870476</v>
      </c>
      <c r="K17" s="16">
        <f t="shared" si="7"/>
        <v>0.45868206571397246</v>
      </c>
      <c r="L17" s="16">
        <f t="shared" si="7"/>
        <v>12.811118014692445</v>
      </c>
      <c r="M17" s="12">
        <f t="shared" ref="M17:M23" si="8">SUM(E17:L17)</f>
        <v>99.999999999999986</v>
      </c>
      <c r="N17" s="16" t="s">
        <v>20</v>
      </c>
      <c r="P17" s="29"/>
    </row>
    <row r="18" spans="1:16" ht="15.95" customHeight="1" x14ac:dyDescent="0.15">
      <c r="A18" s="17"/>
      <c r="B18" s="18" t="s">
        <v>22</v>
      </c>
      <c r="C18" s="11" t="s">
        <v>18</v>
      </c>
      <c r="D18" s="12">
        <f>石狩3!D11+渡島・檜山3!D11+後志3!D11+空知3!D11+上川3!D11+留萌3!D11+宗谷3!D11+オホーツク3!D11+胆振3!D11+日高3!D11+十勝3!D11+釧路3!D11+根室3!D11</f>
        <v>7986.5</v>
      </c>
      <c r="E18" s="12">
        <f>石狩3!E11+渡島・檜山3!E11+後志3!E11+空知3!E11+上川3!E11+留萌3!E11+宗谷3!E11+オホーツク3!E11+胆振3!E11+日高3!E11+十勝3!E11+釧路3!E11+根室3!E11</f>
        <v>832.40000000000009</v>
      </c>
      <c r="F18" s="12">
        <f>石狩3!F11+渡島・檜山3!F11+後志3!F11+空知3!F11+上川3!F11+留萌3!F11+宗谷3!F11+オホーツク3!F11+胆振3!F11+日高3!F11+十勝3!F11+釧路3!F11+根室3!F11</f>
        <v>574.70000000000005</v>
      </c>
      <c r="G18" s="12">
        <f>石狩3!G11+渡島・檜山3!G11+後志3!G11+空知3!G11+上川3!G11+留萌3!G11+宗谷3!G11+オホーツク3!G11+胆振3!G11+日高3!G11+十勝3!G11+釧路3!G11+根室3!G11</f>
        <v>5393.4999999999991</v>
      </c>
      <c r="H18" s="12">
        <f>石狩3!H11+渡島・檜山3!H11+後志3!H11+空知3!H11+上川3!H11+留萌3!H11+宗谷3!H11+オホーツク3!H11+胆振3!H11+日高3!H11+十勝3!H11+釧路3!H11+根室3!H11</f>
        <v>3727.6</v>
      </c>
      <c r="I18" s="12">
        <f>石狩3!I11+渡島・檜山3!I11+後志3!I11+空知3!I11+上川3!I11+留萌3!I11+宗谷3!I11+オホーツク3!I11+胆振3!I11+日高3!I11+十勝3!I11+釧路3!I11+根室3!I11</f>
        <v>3777</v>
      </c>
      <c r="J18" s="12">
        <f>石狩3!J11+渡島・檜山3!J11+後志3!J11+空知3!J11+上川3!J11+留萌3!J11+宗谷3!J11+オホーツク3!J11+胆振3!J11+日高3!J11+十勝3!J11+釧路3!J11+根室3!J11</f>
        <v>1287</v>
      </c>
      <c r="K18" s="12">
        <f>石狩3!K11+渡島・檜山3!K11+後志3!K11+空知3!K11+上川3!K11+留萌3!K11+宗谷3!K11+オホーツク3!K11+胆振3!K11+日高3!K11+十勝3!K11+釧路3!K11+根室3!K11</f>
        <v>444.5</v>
      </c>
      <c r="L18" s="12">
        <f>石狩3!L11+渡島・檜山3!L11+後志3!L11+空知3!L11+上川3!L11+留萌3!L11+宗谷3!L11+オホーツク3!L11+胆振3!L11+日高3!L11+十勝3!L11+釧路3!L11+根室3!L11</f>
        <v>2354.6999999999998</v>
      </c>
      <c r="M18" s="12">
        <f>石狩3!M11+渡島・檜山3!M11+後志3!M11+空知3!M11+上川3!M11+留萌3!M11+宗谷3!M11+オホーツク3!M11+胆振3!M11+日高3!M11+十勝3!M11+釧路3!M11+根室3!M11</f>
        <v>18391.400000000001</v>
      </c>
      <c r="N18" s="12">
        <f>SUM(M18,D18)</f>
        <v>26377.9</v>
      </c>
      <c r="P18" s="29"/>
    </row>
    <row r="19" spans="1:16" ht="15.95" customHeight="1" x14ac:dyDescent="0.15">
      <c r="A19" s="13"/>
      <c r="B19" s="19"/>
      <c r="C19" s="15" t="s">
        <v>19</v>
      </c>
      <c r="D19" s="16" t="s">
        <v>20</v>
      </c>
      <c r="E19" s="30">
        <f>IF($M18=0,0,E18/$M18%)</f>
        <v>4.5260284698282893</v>
      </c>
      <c r="F19" s="16">
        <f t="shared" ref="F19:L19" si="9">IF($M18=0,0,F18/$M18%)</f>
        <v>3.1248300836260428</v>
      </c>
      <c r="G19" s="16">
        <f t="shared" si="9"/>
        <v>29.326206814054387</v>
      </c>
      <c r="H19" s="16">
        <f t="shared" si="9"/>
        <v>20.268168818034514</v>
      </c>
      <c r="I19" s="16">
        <f t="shared" si="9"/>
        <v>20.536772621986362</v>
      </c>
      <c r="J19" s="16">
        <f t="shared" si="9"/>
        <v>6.9978359450612784</v>
      </c>
      <c r="K19" s="16">
        <f t="shared" si="9"/>
        <v>2.4168905031699595</v>
      </c>
      <c r="L19" s="16">
        <f t="shared" si="9"/>
        <v>12.803266744239153</v>
      </c>
      <c r="M19" s="12">
        <f t="shared" si="8"/>
        <v>100</v>
      </c>
      <c r="N19" s="16" t="s">
        <v>20</v>
      </c>
      <c r="P19" s="29"/>
    </row>
    <row r="20" spans="1:16" ht="15.95" customHeight="1" x14ac:dyDescent="0.15">
      <c r="A20" s="17"/>
      <c r="B20" s="18" t="s">
        <v>23</v>
      </c>
      <c r="C20" s="11" t="s">
        <v>18</v>
      </c>
      <c r="D20" s="12">
        <f>石狩3!D13+渡島・檜山3!D13+後志3!D13+空知3!D13+上川3!D13+留萌3!D13+宗谷3!D13+オホーツク3!D13+胆振3!D13+日高3!D13+十勝3!D13+釧路3!D13+根室3!D13</f>
        <v>1005.4</v>
      </c>
      <c r="E20" s="12">
        <f>石狩3!E13+渡島・檜山3!E13+後志3!E13+空知3!E13+上川3!E13+留萌3!E13+宗谷3!E13+オホーツク3!E13+胆振3!E13+日高3!E13+十勝3!E13+釧路3!E13+根室3!E13</f>
        <v>167.4</v>
      </c>
      <c r="F20" s="12">
        <f>石狩3!F13+渡島・檜山3!F13+後志3!F13+空知3!F13+上川3!F13+留萌3!F13+宗谷3!F13+オホーツク3!F13+胆振3!F13+日高3!F13+十勝3!F13+釧路3!F13+根室3!F13</f>
        <v>173.29999999999998</v>
      </c>
      <c r="G20" s="12">
        <f>石狩3!G13+渡島・檜山3!G13+後志3!G13+空知3!G13+上川3!G13+留萌3!G13+宗谷3!G13+オホーツク3!G13+胆振3!G13+日高3!G13+十勝3!G13+釧路3!G13+根室3!G13</f>
        <v>1067.8</v>
      </c>
      <c r="H20" s="12">
        <f>石狩3!H13+渡島・檜山3!H13+後志3!H13+空知3!H13+上川3!H13+留萌3!H13+宗谷3!H13+オホーツク3!H13+胆振3!H13+日高3!H13+十勝3!H13+釧路3!H13+根室3!H13</f>
        <v>531</v>
      </c>
      <c r="I20" s="12">
        <f>石狩3!I13+渡島・檜山3!I13+後志3!I13+空知3!I13+上川3!I13+留萌3!I13+宗谷3!I13+オホーツク3!I13+胆振3!I13+日高3!I13+十勝3!I13+釧路3!I13+根室3!I13</f>
        <v>789.19999999999993</v>
      </c>
      <c r="J20" s="12">
        <f>石狩3!J13+渡島・檜山3!J13+後志3!J13+空知3!J13+上川3!J13+留萌3!J13+宗谷3!J13+オホーツク3!J13+胆振3!J13+日高3!J13+十勝3!J13+釧路3!J13+根室3!J13</f>
        <v>810.6</v>
      </c>
      <c r="K20" s="12">
        <f>石狩3!K13+渡島・檜山3!K13+後志3!K13+空知3!K13+上川3!K13+留萌3!K13+宗谷3!K13+オホーツク3!K13+胆振3!K13+日高3!K13+十勝3!K13+釧路3!K13+根室3!K13</f>
        <v>31</v>
      </c>
      <c r="L20" s="12">
        <f>石狩3!L13+渡島・檜山3!L13+後志3!L13+空知3!L13+上川3!L13+留萌3!L13+宗谷3!L13+オホーツク3!L13+胆振3!L13+日高3!L13+十勝3!L13+釧路3!L13+根室3!L13</f>
        <v>877.69999999999993</v>
      </c>
      <c r="M20" s="12">
        <f>石狩3!M13+渡島・檜山3!M13+後志3!M13+空知3!M13+上川3!M13+留萌3!M13+宗谷3!M13+オホーツク3!M13+胆振3!M13+日高3!M13+十勝3!M13+釧路3!M13+根室3!M13</f>
        <v>4447.9999999999991</v>
      </c>
      <c r="N20" s="12">
        <f>SUM(M20,D20)</f>
        <v>5453.3999999999987</v>
      </c>
      <c r="P20" s="29"/>
    </row>
    <row r="21" spans="1:16" ht="15.95" customHeight="1" x14ac:dyDescent="0.15">
      <c r="A21" s="13"/>
      <c r="B21" s="19"/>
      <c r="C21" s="15" t="s">
        <v>19</v>
      </c>
      <c r="D21" s="16" t="s">
        <v>20</v>
      </c>
      <c r="E21" s="30">
        <f t="shared" ref="E21:L21" si="10">IF($M20=0,0,E20/$M20%)</f>
        <v>3.7634892086330947</v>
      </c>
      <c r="F21" s="16">
        <f t="shared" si="10"/>
        <v>3.8961330935251803</v>
      </c>
      <c r="G21" s="16">
        <f t="shared" si="10"/>
        <v>24.006294964028783</v>
      </c>
      <c r="H21" s="16">
        <f t="shared" si="10"/>
        <v>11.937949640287773</v>
      </c>
      <c r="I21" s="16">
        <f t="shared" si="10"/>
        <v>17.742805755395686</v>
      </c>
      <c r="J21" s="16">
        <f t="shared" si="10"/>
        <v>18.223920863309356</v>
      </c>
      <c r="K21" s="16">
        <f t="shared" si="10"/>
        <v>0.69694244604316558</v>
      </c>
      <c r="L21" s="16">
        <f t="shared" si="10"/>
        <v>19.732464028776981</v>
      </c>
      <c r="M21" s="12">
        <f t="shared" si="8"/>
        <v>100.00000000000003</v>
      </c>
      <c r="N21" s="16" t="s">
        <v>20</v>
      </c>
      <c r="P21" s="29"/>
    </row>
    <row r="22" spans="1:16" ht="15.95" customHeight="1" x14ac:dyDescent="0.15">
      <c r="A22" s="17"/>
      <c r="B22" s="18" t="s">
        <v>24</v>
      </c>
      <c r="C22" s="11" t="s">
        <v>18</v>
      </c>
      <c r="D22" s="12">
        <f>石狩3!D15+渡島・檜山3!D15+後志3!D15+空知3!D15+上川3!D15+留萌3!D15+宗谷3!D15+オホーツク3!D15+胆振3!D15+日高3!D15+十勝3!D15+釧路3!D15+根室3!D15</f>
        <v>4.4000000000000004</v>
      </c>
      <c r="E22" s="12">
        <f>石狩3!E15+渡島・檜山3!E15+後志3!E15+空知3!E15+上川3!E15+留萌3!E15+宗谷3!E15+オホーツク3!E15+胆振3!E15+日高3!E15+十勝3!E15+釧路3!E15+根室3!E15</f>
        <v>1.5</v>
      </c>
      <c r="F22" s="12">
        <f>石狩3!F15+渡島・檜山3!F15+後志3!F15+空知3!F15+上川3!F15+留萌3!F15+宗谷3!F15+オホーツク3!F15+胆振3!F15+日高3!F15+十勝3!F15+釧路3!F15+根室3!F15</f>
        <v>2.2000000000000002</v>
      </c>
      <c r="G22" s="12">
        <f>石狩3!G15+渡島・檜山3!G15+後志3!G15+空知3!G15+上川3!G15+留萌3!G15+宗谷3!G15+オホーツク3!G15+胆振3!G15+日高3!G15+十勝3!G15+釧路3!G15+根室3!G15</f>
        <v>19.100000000000001</v>
      </c>
      <c r="H22" s="12">
        <f>石狩3!H15+渡島・檜山3!H15+後志3!H15+空知3!H15+上川3!H15+留萌3!H15+宗谷3!H15+オホーツク3!H15+胆振3!H15+日高3!H15+十勝3!H15+釧路3!H15+根室3!H15</f>
        <v>5.5</v>
      </c>
      <c r="I22" s="12">
        <f>石狩3!I15+渡島・檜山3!I15+後志3!I15+空知3!I15+上川3!I15+留萌3!I15+宗谷3!I15+オホーツク3!I15+胆振3!I15+日高3!I15+十勝3!I15+釧路3!I15+根室3!I15</f>
        <v>6.8</v>
      </c>
      <c r="J22" s="12">
        <f>石狩3!J15+渡島・檜山3!J15+後志3!J15+空知3!J15+上川3!J15+留萌3!J15+宗谷3!J15+オホーツク3!J15+胆振3!J15+日高3!J15+十勝3!J15+釧路3!J15+根室3!J15</f>
        <v>0</v>
      </c>
      <c r="K22" s="12">
        <f>石狩3!K15+渡島・檜山3!K15+後志3!K15+空知3!K15+上川3!K15+留萌3!K15+宗谷3!K15+オホーツク3!K15+胆振3!K15+日高3!K15+十勝3!K15+釧路3!K15+根室3!K15</f>
        <v>0</v>
      </c>
      <c r="L22" s="12">
        <f>石狩3!L15+渡島・檜山3!L15+後志3!L15+空知3!L15+上川3!L15+留萌3!L15+宗谷3!L15+オホーツク3!L15+胆振3!L15+日高3!L15+十勝3!L15+釧路3!L15+根室3!L15</f>
        <v>3.5</v>
      </c>
      <c r="M22" s="12">
        <f>石狩3!M15+渡島・檜山3!M15+後志3!M15+空知3!M15+上川3!M15+留萌3!M15+宗谷3!M15+オホーツク3!M15+胆振3!M15+日高3!M15+十勝3!M15+釧路3!M15+根室3!M15</f>
        <v>38.6</v>
      </c>
      <c r="N22" s="12">
        <f>SUM(M22,D22)</f>
        <v>43</v>
      </c>
      <c r="P22" s="29"/>
    </row>
    <row r="23" spans="1:16" ht="15.95" customHeight="1" x14ac:dyDescent="0.15">
      <c r="A23" s="13"/>
      <c r="B23" s="19"/>
      <c r="C23" s="15" t="s">
        <v>19</v>
      </c>
      <c r="D23" s="16" t="s">
        <v>20</v>
      </c>
      <c r="E23" s="30">
        <f t="shared" ref="E23:L23" si="11">IF($M22=0,0,E22/$M22%)</f>
        <v>3.8860103626943006</v>
      </c>
      <c r="F23" s="16">
        <f t="shared" si="11"/>
        <v>5.6994818652849748</v>
      </c>
      <c r="G23" s="16">
        <f t="shared" si="11"/>
        <v>49.481865284974099</v>
      </c>
      <c r="H23" s="16">
        <f t="shared" si="11"/>
        <v>14.248704663212434</v>
      </c>
      <c r="I23" s="16">
        <f t="shared" si="11"/>
        <v>17.616580310880828</v>
      </c>
      <c r="J23" s="16">
        <f t="shared" si="11"/>
        <v>0</v>
      </c>
      <c r="K23" s="16">
        <f t="shared" si="11"/>
        <v>0</v>
      </c>
      <c r="L23" s="16">
        <f t="shared" si="11"/>
        <v>9.0673575129533681</v>
      </c>
      <c r="M23" s="12">
        <f t="shared" si="8"/>
        <v>99.999999999999986</v>
      </c>
      <c r="N23" s="16" t="s">
        <v>20</v>
      </c>
      <c r="P23" s="29"/>
    </row>
    <row r="24" spans="1:16" ht="15.95" customHeight="1" x14ac:dyDescent="0.15">
      <c r="A24" s="9" t="s">
        <v>103</v>
      </c>
      <c r="B24" s="10"/>
      <c r="C24" s="11" t="s">
        <v>18</v>
      </c>
      <c r="D24" s="12">
        <v>1916.3</v>
      </c>
      <c r="E24" s="28">
        <v>120.10000000000001</v>
      </c>
      <c r="F24" s="12">
        <v>80.900000000000006</v>
      </c>
      <c r="G24" s="12">
        <v>2568</v>
      </c>
      <c r="H24" s="12">
        <v>552.1</v>
      </c>
      <c r="I24" s="12">
        <v>158.89999999999998</v>
      </c>
      <c r="J24" s="12">
        <v>24</v>
      </c>
      <c r="K24" s="12">
        <v>64.100000000000009</v>
      </c>
      <c r="L24" s="12">
        <v>61.599999999999994</v>
      </c>
      <c r="M24" s="12">
        <f>SUM(E24:L24)</f>
        <v>3629.7</v>
      </c>
      <c r="N24" s="12">
        <f>SUM(D24,M24)</f>
        <v>5546</v>
      </c>
      <c r="O24" s="29"/>
      <c r="P24" s="29"/>
    </row>
    <row r="25" spans="1:16" ht="15.95" customHeight="1" x14ac:dyDescent="0.15">
      <c r="A25" s="21"/>
      <c r="B25" s="14"/>
      <c r="C25" s="15" t="s">
        <v>19</v>
      </c>
      <c r="D25" s="16" t="s">
        <v>20</v>
      </c>
      <c r="E25" s="30">
        <f t="shared" ref="E25:M25" si="12">IF(E24&lt;=0,"",E24/$M24%)</f>
        <v>3.3088134005565202</v>
      </c>
      <c r="F25" s="16">
        <f t="shared" si="12"/>
        <v>2.2288343389260823</v>
      </c>
      <c r="G25" s="16">
        <f t="shared" si="12"/>
        <v>70.749648731300113</v>
      </c>
      <c r="H25" s="16">
        <f t="shared" si="12"/>
        <v>15.210623467504202</v>
      </c>
      <c r="I25" s="16">
        <f t="shared" si="12"/>
        <v>4.3777722676805242</v>
      </c>
      <c r="J25" s="16">
        <f t="shared" si="12"/>
        <v>0.66121167038598239</v>
      </c>
      <c r="K25" s="16">
        <f t="shared" si="12"/>
        <v>1.7659861696558947</v>
      </c>
      <c r="L25" s="16">
        <f t="shared" si="12"/>
        <v>1.697109953990688</v>
      </c>
      <c r="M25" s="16">
        <f t="shared" si="12"/>
        <v>100</v>
      </c>
      <c r="N25" s="16" t="s">
        <v>20</v>
      </c>
      <c r="P25" s="29"/>
    </row>
    <row r="26" spans="1:16" ht="15.95" customHeight="1" x14ac:dyDescent="0.15">
      <c r="A26" s="9" t="s">
        <v>25</v>
      </c>
      <c r="B26" s="10"/>
      <c r="C26" s="20" t="s">
        <v>110</v>
      </c>
      <c r="D26" s="12">
        <f>SUMIF($C$28:$C$89,"出荷量",D28:D89)</f>
        <v>275684.40000000002</v>
      </c>
      <c r="E26" s="28">
        <f t="shared" ref="E26:M26" si="13">SUMIF($C$28:$C$89,"出荷量",E28:E89)</f>
        <v>24519.899999999998</v>
      </c>
      <c r="F26" s="12">
        <f t="shared" si="13"/>
        <v>46436.80000000001</v>
      </c>
      <c r="G26" s="12">
        <f t="shared" si="13"/>
        <v>330494.99999999988</v>
      </c>
      <c r="H26" s="12">
        <f t="shared" si="13"/>
        <v>68744.800000000003</v>
      </c>
      <c r="I26" s="12">
        <f t="shared" si="13"/>
        <v>131717.69999999998</v>
      </c>
      <c r="J26" s="12">
        <f t="shared" si="13"/>
        <v>28175.599999999995</v>
      </c>
      <c r="K26" s="12">
        <f t="shared" si="13"/>
        <v>16660</v>
      </c>
      <c r="L26" s="12">
        <f t="shared" si="13"/>
        <v>40051.800000000003</v>
      </c>
      <c r="M26" s="12">
        <f t="shared" si="13"/>
        <v>686801.60000000009</v>
      </c>
      <c r="N26" s="12">
        <f>SUM(M26,D26)</f>
        <v>962486.00000000012</v>
      </c>
      <c r="O26" s="29"/>
    </row>
    <row r="27" spans="1:16" ht="15.95" customHeight="1" x14ac:dyDescent="0.15">
      <c r="A27" s="13"/>
      <c r="B27" s="14"/>
      <c r="C27" s="15" t="s">
        <v>19</v>
      </c>
      <c r="D27" s="16" t="s">
        <v>20</v>
      </c>
      <c r="E27" s="30">
        <f t="shared" ref="E27:M27" si="14">IF(E26&lt;=0,"",E26/$M26%)</f>
        <v>3.5701576699879554</v>
      </c>
      <c r="F27" s="16">
        <f t="shared" si="14"/>
        <v>6.7613121460404297</v>
      </c>
      <c r="G27" s="16">
        <f t="shared" si="14"/>
        <v>48.120883818558355</v>
      </c>
      <c r="H27" s="16">
        <f t="shared" si="14"/>
        <v>10.009411742779864</v>
      </c>
      <c r="I27" s="16">
        <f t="shared" si="14"/>
        <v>19.178420667628028</v>
      </c>
      <c r="J27" s="16">
        <f t="shared" si="14"/>
        <v>4.1024365697459055</v>
      </c>
      <c r="K27" s="16">
        <f t="shared" si="14"/>
        <v>2.4257369231521881</v>
      </c>
      <c r="L27" s="16">
        <f t="shared" si="14"/>
        <v>5.8316404621072522</v>
      </c>
      <c r="M27" s="16">
        <f t="shared" si="14"/>
        <v>100</v>
      </c>
      <c r="N27" s="16" t="s">
        <v>20</v>
      </c>
    </row>
    <row r="28" spans="1:16" ht="15.95" customHeight="1" x14ac:dyDescent="0.15">
      <c r="A28" s="17"/>
      <c r="B28" s="18" t="s">
        <v>26</v>
      </c>
      <c r="C28" s="11" t="s">
        <v>18</v>
      </c>
      <c r="D28" s="12">
        <f>石狩3!D19+渡島・檜山3!D19+後志3!D19+空知3!D19+上川3!D19+留萌3!D19+宗谷3!D19+オホーツク3!D19+胆振3!D19+日高3!D19+十勝3!D19+釧路3!D19+根室3!D19</f>
        <v>106774</v>
      </c>
      <c r="E28" s="12">
        <f>石狩3!E19+渡島・檜山3!E19+後志3!E19+空知3!E19+上川3!E19+留萌3!E19+宗谷3!E19+オホーツク3!E19+胆振3!E19+日高3!E19+十勝3!E19+釧路3!E19+根室3!E19</f>
        <v>7539.9</v>
      </c>
      <c r="F28" s="12">
        <f>石狩3!F19+渡島・檜山3!F19+後志3!F19+空知3!F19+上川3!F19+留萌3!F19+宗谷3!F19+オホーツク3!F19+胆振3!F19+日高3!F19+十勝3!F19+釧路3!F19+根室3!F19</f>
        <v>3985.2000000000003</v>
      </c>
      <c r="G28" s="12">
        <f>石狩3!G19+渡島・檜山3!G19+後志3!G19+空知3!G19+上川3!G19+留萌3!G19+宗谷3!G19+オホーツク3!G19+胆振3!G19+日高3!G19+十勝3!G19+釧路3!G19+根室3!G19</f>
        <v>141022.99999999997</v>
      </c>
      <c r="H28" s="12">
        <f>石狩3!H19+渡島・檜山3!H19+後志3!H19+空知3!H19+上川3!H19+留萌3!H19+宗谷3!H19+オホーツク3!H19+胆振3!H19+日高3!H19+十勝3!H19+釧路3!H19+根室3!H19</f>
        <v>12689.100000000002</v>
      </c>
      <c r="I28" s="12">
        <f>石狩3!I19+渡島・檜山3!I19+後志3!I19+空知3!I19+上川3!I19+留萌3!I19+宗谷3!I19+オホーツク3!I19+胆振3!I19+日高3!I19+十勝3!I19+釧路3!I19+根室3!I19</f>
        <v>40589.899999999994</v>
      </c>
      <c r="J28" s="12">
        <f>石狩3!J19+渡島・檜山3!J19+後志3!J19+空知3!J19+上川3!J19+留萌3!J19+宗谷3!J19+オホーツク3!J19+胆振3!J19+日高3!J19+十勝3!J19+釧路3!J19+根室3!J19</f>
        <v>8448.4</v>
      </c>
      <c r="K28" s="12">
        <f>石狩3!K19+渡島・檜山3!K19+後志3!K19+空知3!K19+上川3!K19+留萌3!K19+宗谷3!K19+オホーツク3!K19+胆振3!K19+日高3!K19+十勝3!K19+釧路3!K19+根室3!K19</f>
        <v>4493.3</v>
      </c>
      <c r="L28" s="12">
        <f>石狩3!L19+渡島・檜山3!L19+後志3!L19+空知3!L19+上川3!L19+留萌3!L19+宗谷3!L19+オホーツク3!L19+胆振3!L19+日高3!L19+十勝3!L19+釧路3!L19+根室3!L19</f>
        <v>12373.999999999998</v>
      </c>
      <c r="M28" s="12">
        <f>石狩3!M19+渡島・檜山3!M19+後志3!M19+空知3!M19+上川3!M19+留萌3!M19+宗谷3!M19+オホーツク3!M19+胆振3!M19+日高3!M19+十勝3!M19+釧路3!M19+根室3!M19</f>
        <v>231142.79999999996</v>
      </c>
      <c r="N28" s="12">
        <f>SUM(D28,M28)</f>
        <v>337916.79999999993</v>
      </c>
      <c r="O28" s="29"/>
    </row>
    <row r="29" spans="1:16" ht="15.95" customHeight="1" x14ac:dyDescent="0.15">
      <c r="A29" s="13"/>
      <c r="B29" s="19"/>
      <c r="C29" s="15" t="s">
        <v>19</v>
      </c>
      <c r="D29" s="16" t="s">
        <v>20</v>
      </c>
      <c r="E29" s="30">
        <f t="shared" ref="E29:M29" si="15">IF(E28&lt;=0,"",E28/$M28%)</f>
        <v>3.2620094590876296</v>
      </c>
      <c r="F29" s="16">
        <f t="shared" si="15"/>
        <v>1.7241289800071649</v>
      </c>
      <c r="G29" s="16">
        <f t="shared" si="15"/>
        <v>61.011201733300801</v>
      </c>
      <c r="H29" s="16">
        <f t="shared" si="15"/>
        <v>5.4897232360255241</v>
      </c>
      <c r="I29" s="16">
        <f t="shared" si="15"/>
        <v>17.560529681218711</v>
      </c>
      <c r="J29" s="16">
        <f t="shared" si="15"/>
        <v>3.6550565278260891</v>
      </c>
      <c r="K29" s="16">
        <f t="shared" si="15"/>
        <v>1.9439498007292466</v>
      </c>
      <c r="L29" s="16">
        <f t="shared" si="15"/>
        <v>5.3534005818048414</v>
      </c>
      <c r="M29" s="16">
        <f t="shared" si="15"/>
        <v>100</v>
      </c>
      <c r="N29" s="16" t="s">
        <v>20</v>
      </c>
    </row>
    <row r="30" spans="1:16" ht="15.95" customHeight="1" x14ac:dyDescent="0.15">
      <c r="A30" s="17"/>
      <c r="B30" s="18" t="s">
        <v>27</v>
      </c>
      <c r="C30" s="11" t="s">
        <v>18</v>
      </c>
      <c r="D30" s="12">
        <f>石狩3!D21+渡島・檜山3!D21+後志3!D21+空知3!D21+上川3!D21+留萌3!D21+宗谷3!D21+オホーツク3!D21+胆振3!D21+日高3!D21+十勝3!D21+釧路3!D21+根室3!D21</f>
        <v>27825</v>
      </c>
      <c r="E30" s="12">
        <f>石狩3!E21+渡島・檜山3!E21+後志3!E21+空知3!E21+上川3!E21+留萌3!E21+宗谷3!E21+オホーツク3!E21+胆振3!E21+日高3!E21+十勝3!E21+釧路3!E21+根室3!E21</f>
        <v>7195.8</v>
      </c>
      <c r="F30" s="12">
        <f>石狩3!F21+渡島・檜山3!F21+後志3!F21+空知3!F21+上川3!F21+留萌3!F21+宗谷3!F21+オホーツク3!F21+胆振3!F21+日高3!F21+十勝3!F21+釧路3!F21+根室3!F21</f>
        <v>31843.899999999998</v>
      </c>
      <c r="G30" s="12">
        <f>石狩3!G21+渡島・檜山3!G21+後志3!G21+空知3!G21+上川3!G21+留萌3!G21+宗谷3!G21+オホーツク3!G21+胆振3!G21+日高3!G21+十勝3!G21+釧路3!G21+根室3!G21</f>
        <v>77965.899999999994</v>
      </c>
      <c r="H30" s="12">
        <f>石狩3!H21+渡島・檜山3!H21+後志3!H21+空知3!H21+上川3!H21+留萌3!H21+宗谷3!H21+オホーツク3!H21+胆振3!H21+日高3!H21+十勝3!H21+釧路3!H21+根室3!H21</f>
        <v>28809.399999999998</v>
      </c>
      <c r="I30" s="12">
        <f>石狩3!I21+渡島・檜山3!I21+後志3!I21+空知3!I21+上川3!I21+留萌3!I21+宗谷3!I21+オホーツク3!I21+胆振3!I21+日高3!I21+十勝3!I21+釧路3!I21+根室3!I21</f>
        <v>27369.4</v>
      </c>
      <c r="J30" s="12">
        <f>石狩3!J21+渡島・檜山3!J21+後志3!J21+空知3!J21+上川3!J21+留萌3!J21+宗谷3!J21+オホーツク3!J21+胆振3!J21+日高3!J21+十勝3!J21+釧路3!J21+根室3!J21</f>
        <v>7354.5</v>
      </c>
      <c r="K30" s="12">
        <f>石狩3!K21+渡島・檜山3!K21+後志3!K21+空知3!K21+上川3!K21+留萌3!K21+宗谷3!K21+オホーツク3!K21+胆振3!K21+日高3!K21+十勝3!K21+釧路3!K21+根室3!K21</f>
        <v>3083.9</v>
      </c>
      <c r="L30" s="12">
        <f>石狩3!L21+渡島・檜山3!L21+後志3!L21+空知3!L21+上川3!L21+留萌3!L21+宗谷3!L21+オホーツク3!L21+胆振3!L21+日高3!L21+十勝3!L21+釧路3!L21+根室3!L21</f>
        <v>13505.2</v>
      </c>
      <c r="M30" s="12">
        <f>石狩3!M21+渡島・檜山3!M21+後志3!M21+空知3!M21+上川3!M21+留萌3!M21+宗谷3!M21+オホーツク3!M21+胆振3!M21+日高3!M21+十勝3!M21+釧路3!M21+根室3!M21</f>
        <v>197128</v>
      </c>
      <c r="N30" s="12">
        <f>SUM(D30,M30)</f>
        <v>224953</v>
      </c>
      <c r="O30" s="29"/>
    </row>
    <row r="31" spans="1:16" ht="15.95" customHeight="1" x14ac:dyDescent="0.15">
      <c r="A31" s="13"/>
      <c r="B31" s="19"/>
      <c r="C31" s="15" t="s">
        <v>19</v>
      </c>
      <c r="D31" s="16" t="s">
        <v>20</v>
      </c>
      <c r="E31" s="30">
        <f t="shared" ref="E31:M31" si="16">IF(E30&lt;=0,"",E30/$M30%)</f>
        <v>3.6503185747331686</v>
      </c>
      <c r="F31" s="16">
        <f t="shared" si="16"/>
        <v>16.153920295442553</v>
      </c>
      <c r="G31" s="16">
        <f t="shared" si="16"/>
        <v>39.550900937461954</v>
      </c>
      <c r="H31" s="16">
        <f t="shared" si="16"/>
        <v>14.614565155634917</v>
      </c>
      <c r="I31" s="16">
        <f t="shared" si="16"/>
        <v>13.884075321618441</v>
      </c>
      <c r="J31" s="16">
        <f t="shared" si="16"/>
        <v>3.7308246418570676</v>
      </c>
      <c r="K31" s="16">
        <f t="shared" si="16"/>
        <v>1.5644149993912586</v>
      </c>
      <c r="L31" s="16">
        <f t="shared" si="16"/>
        <v>6.8509800738606392</v>
      </c>
      <c r="M31" s="16">
        <f t="shared" si="16"/>
        <v>100</v>
      </c>
      <c r="N31" s="16" t="s">
        <v>20</v>
      </c>
    </row>
    <row r="32" spans="1:16" ht="15.95" customHeight="1" x14ac:dyDescent="0.15">
      <c r="A32" s="17"/>
      <c r="B32" s="18" t="s">
        <v>28</v>
      </c>
      <c r="C32" s="11" t="s">
        <v>18</v>
      </c>
      <c r="D32" s="12">
        <f>石狩3!D23+渡島・檜山3!D23+後志3!D23+空知3!D23+上川3!D23+留萌3!D23+宗谷3!D23+オホーツク3!D23+胆振3!D23+日高3!D23+十勝3!D23+釧路3!D23+根室3!D23</f>
        <v>22750.799999999999</v>
      </c>
      <c r="E32" s="12">
        <f>石狩3!E23+渡島・檜山3!E23+後志3!E23+空知3!E23+上川3!E23+留萌3!E23+宗谷3!E23+オホーツク3!E23+胆振3!E23+日高3!E23+十勝3!E23+釧路3!E23+根室3!E23</f>
        <v>3351.3</v>
      </c>
      <c r="F32" s="12">
        <f>石狩3!F23+渡島・檜山3!F23+後志3!F23+空知3!F23+上川3!F23+留萌3!F23+宗谷3!F23+オホーツク3!F23+胆振3!F23+日高3!F23+十勝3!F23+釧路3!F23+根室3!F23</f>
        <v>5749.1</v>
      </c>
      <c r="G32" s="12">
        <f>石狩3!G23+渡島・檜山3!G23+後志3!G23+空知3!G23+上川3!G23+留萌3!G23+宗谷3!G23+オホーツク3!G23+胆振3!G23+日高3!G23+十勝3!G23+釧路3!G23+根室3!G23</f>
        <v>27339.200000000001</v>
      </c>
      <c r="H32" s="12">
        <f>石狩3!H23+渡島・檜山3!H23+後志3!H23+空知3!H23+上川3!H23+留萌3!H23+宗谷3!H23+オホーツク3!H23+胆振3!H23+日高3!H23+十勝3!H23+釧路3!H23+根室3!H23</f>
        <v>8933.6</v>
      </c>
      <c r="I32" s="12">
        <f>石狩3!I23+渡島・檜山3!I23+後志3!I23+空知3!I23+上川3!I23+留萌3!I23+宗谷3!I23+オホーツク3!I23+胆振3!I23+日高3!I23+十勝3!I23+釧路3!I23+根室3!I23</f>
        <v>9760.4</v>
      </c>
      <c r="J32" s="12">
        <f>石狩3!J23+渡島・檜山3!J23+後志3!J23+空知3!J23+上川3!J23+留萌3!J23+宗谷3!J23+オホーツク3!J23+胆振3!J23+日高3!J23+十勝3!J23+釧路3!J23+根室3!J23</f>
        <v>3021.3</v>
      </c>
      <c r="K32" s="12">
        <f>石狩3!K23+渡島・檜山3!K23+後志3!K23+空知3!K23+上川3!K23+留萌3!K23+宗谷3!K23+オホーツク3!K23+胆振3!K23+日高3!K23+十勝3!K23+釧路3!K23+根室3!K23</f>
        <v>3273.1000000000004</v>
      </c>
      <c r="L32" s="12">
        <f>石狩3!L23+渡島・檜山3!L23+後志3!L23+空知3!L23+上川3!L23+留萌3!L23+宗谷3!L23+オホーツク3!L23+胆振3!L23+日高3!L23+十勝3!L23+釧路3!L23+根室3!L23</f>
        <v>5285.4</v>
      </c>
      <c r="M32" s="12">
        <f>石狩3!M23+渡島・檜山3!M23+後志3!M23+空知3!M23+上川3!M23+留萌3!M23+宗谷3!M23+オホーツク3!M23+胆振3!M23+日高3!M23+十勝3!M23+釧路3!M23+根室3!M23</f>
        <v>66713.399999999994</v>
      </c>
      <c r="N32" s="12">
        <f>SUM(D32,M32)</f>
        <v>89464.2</v>
      </c>
      <c r="O32" s="29"/>
    </row>
    <row r="33" spans="1:15" ht="15.95" customHeight="1" x14ac:dyDescent="0.15">
      <c r="A33" s="13"/>
      <c r="B33" s="19"/>
      <c r="C33" s="15" t="s">
        <v>19</v>
      </c>
      <c r="D33" s="16" t="s">
        <v>20</v>
      </c>
      <c r="E33" s="30">
        <f t="shared" ref="E33:M33" si="17">IF(E32&lt;=0,"",E32/$M32%)</f>
        <v>5.0234285765678273</v>
      </c>
      <c r="F33" s="16">
        <f t="shared" si="17"/>
        <v>8.6176090560517089</v>
      </c>
      <c r="G33" s="16">
        <f t="shared" si="17"/>
        <v>40.980072968848845</v>
      </c>
      <c r="H33" s="16">
        <f t="shared" si="17"/>
        <v>13.391012899957133</v>
      </c>
      <c r="I33" s="16">
        <f t="shared" si="17"/>
        <v>14.630344128765737</v>
      </c>
      <c r="J33" s="16">
        <f t="shared" si="17"/>
        <v>4.5287753284947261</v>
      </c>
      <c r="K33" s="16">
        <f t="shared" si="17"/>
        <v>4.9062107462668685</v>
      </c>
      <c r="L33" s="16">
        <f t="shared" si="17"/>
        <v>7.922546295047173</v>
      </c>
      <c r="M33" s="16">
        <f t="shared" si="17"/>
        <v>100</v>
      </c>
      <c r="N33" s="16" t="s">
        <v>20</v>
      </c>
    </row>
    <row r="34" spans="1:15" ht="15.95" customHeight="1" x14ac:dyDescent="0.15">
      <c r="A34" s="17"/>
      <c r="B34" s="18" t="s">
        <v>29</v>
      </c>
      <c r="C34" s="11" t="s">
        <v>18</v>
      </c>
      <c r="D34" s="12">
        <f>石狩3!D25+渡島・檜山3!D25+後志3!D25+空知3!D25+上川3!D25+留萌3!D25+宗谷3!D25+オホーツク3!D25+胆振3!D25+日高3!D25+十勝3!D25+釧路3!D25+根室3!D25</f>
        <v>15987.9</v>
      </c>
      <c r="E34" s="12">
        <f>石狩3!E25+渡島・檜山3!E25+後志3!E25+空知3!E25+上川3!E25+留萌3!E25+宗谷3!E25+オホーツク3!E25+胆振3!E25+日高3!E25+十勝3!E25+釧路3!E25+根室3!E25</f>
        <v>665.30000000000007</v>
      </c>
      <c r="F34" s="12">
        <f>石狩3!F25+渡島・檜山3!F25+後志3!F25+空知3!F25+上川3!F25+留萌3!F25+宗谷3!F25+オホーツク3!F25+胆振3!F25+日高3!F25+十勝3!F25+釧路3!F25+根室3!F25</f>
        <v>757</v>
      </c>
      <c r="G34" s="12">
        <f>石狩3!G25+渡島・檜山3!G25+後志3!G25+空知3!G25+上川3!G25+留萌3!G25+宗谷3!G25+オホーツク3!G25+胆振3!G25+日高3!G25+十勝3!G25+釧路3!G25+根室3!G25</f>
        <v>10077.699999999999</v>
      </c>
      <c r="H34" s="12">
        <f>石狩3!H25+渡島・檜山3!H25+後志3!H25+空知3!H25+上川3!H25+留萌3!H25+宗谷3!H25+オホーツク3!H25+胆振3!H25+日高3!H25+十勝3!H25+釧路3!H25+根室3!H25</f>
        <v>3049.0999999999995</v>
      </c>
      <c r="I34" s="12">
        <f>石狩3!I25+渡島・檜山3!I25+後志3!I25+空知3!I25+上川3!I25+留萌3!I25+宗谷3!I25+オホーツク3!I25+胆振3!I25+日高3!I25+十勝3!I25+釧路3!I25+根室3!I25</f>
        <v>9844.6</v>
      </c>
      <c r="J34" s="12">
        <f>石狩3!J25+渡島・檜山3!J25+後志3!J25+空知3!J25+上川3!J25+留萌3!J25+宗谷3!J25+オホーツク3!J25+胆振3!J25+日高3!J25+十勝3!J25+釧路3!J25+根室3!J25</f>
        <v>1478.9999999999998</v>
      </c>
      <c r="K34" s="12">
        <f>石狩3!K25+渡島・檜山3!K25+後志3!K25+空知3!K25+上川3!K25+留萌3!K25+宗谷3!K25+オホーツク3!K25+胆振3!K25+日高3!K25+十勝3!K25+釧路3!K25+根室3!K25</f>
        <v>977.9</v>
      </c>
      <c r="L34" s="12">
        <f>石狩3!L25+渡島・檜山3!L25+後志3!L25+空知3!L25+上川3!L25+留萌3!L25+宗谷3!L25+オホーツク3!L25+胆振3!L25+日高3!L25+十勝3!L25+釧路3!L25+根室3!L25</f>
        <v>1541.7999999999997</v>
      </c>
      <c r="M34" s="12">
        <f>石狩3!M25+渡島・檜山3!M25+後志3!M25+空知3!M25+上川3!M25+留萌3!M25+宗谷3!M25+オホーツク3!M25+胆振3!M25+日高3!M25+十勝3!M25+釧路3!M25+根室3!M25</f>
        <v>28392.400000000001</v>
      </c>
      <c r="N34" s="12">
        <f>SUM(D34,M34)</f>
        <v>44380.3</v>
      </c>
      <c r="O34" s="29"/>
    </row>
    <row r="35" spans="1:15" ht="15.95" customHeight="1" x14ac:dyDescent="0.15">
      <c r="A35" s="13"/>
      <c r="B35" s="19"/>
      <c r="C35" s="15" t="s">
        <v>19</v>
      </c>
      <c r="D35" s="16" t="s">
        <v>20</v>
      </c>
      <c r="E35" s="30">
        <f t="shared" ref="E35:M35" si="18">IF(E34&lt;=0,"",E34/$M34%)</f>
        <v>2.343232696073597</v>
      </c>
      <c r="F35" s="16">
        <f t="shared" si="18"/>
        <v>2.6662064496132762</v>
      </c>
      <c r="G35" s="16">
        <f t="shared" si="18"/>
        <v>35.494357645003582</v>
      </c>
      <c r="H35" s="16">
        <f t="shared" si="18"/>
        <v>10.739141460390806</v>
      </c>
      <c r="I35" s="16">
        <f t="shared" si="18"/>
        <v>34.673363294402726</v>
      </c>
      <c r="J35" s="16">
        <f t="shared" si="18"/>
        <v>5.2091404742114076</v>
      </c>
      <c r="K35" s="16">
        <f t="shared" si="18"/>
        <v>3.4442315549231481</v>
      </c>
      <c r="L35" s="16">
        <f t="shared" si="18"/>
        <v>5.4303264253814385</v>
      </c>
      <c r="M35" s="16">
        <f t="shared" si="18"/>
        <v>99.999999999999986</v>
      </c>
      <c r="N35" s="16" t="s">
        <v>20</v>
      </c>
    </row>
    <row r="36" spans="1:15" ht="15.95" customHeight="1" x14ac:dyDescent="0.15">
      <c r="A36" s="17"/>
      <c r="B36" s="18" t="s">
        <v>30</v>
      </c>
      <c r="C36" s="11" t="s">
        <v>18</v>
      </c>
      <c r="D36" s="12">
        <f>石狩3!D27+渡島・檜山3!D27+後志3!D27+空知3!D27+上川3!D27+留萌3!D27+宗谷3!D27+オホーツク3!D27+胆振3!D27+日高3!D27+十勝3!D27+釧路3!D27+根室3!D27</f>
        <v>14816.3</v>
      </c>
      <c r="E36" s="12">
        <f>石狩3!E27+渡島・檜山3!E27+後志3!E27+空知3!E27+上川3!E27+留萌3!E27+宗谷3!E27+オホーツク3!E27+胆振3!E27+日高3!E27+十勝3!E27+釧路3!E27+根室3!E27</f>
        <v>831.8</v>
      </c>
      <c r="F36" s="12">
        <f>石狩3!F27+渡島・檜山3!F27+後志3!F27+空知3!F27+上川3!F27+留萌3!F27+宗谷3!F27+オホーツク3!F27+胆振3!F27+日高3!F27+十勝3!F27+釧路3!F27+根室3!F27</f>
        <v>1342.4</v>
      </c>
      <c r="G36" s="12">
        <f>石狩3!G27+渡島・檜山3!G27+後志3!G27+空知3!G27+上川3!G27+留萌3!G27+宗谷3!G27+オホーツク3!G27+胆振3!G27+日高3!G27+十勝3!G27+釧路3!G27+根室3!G27</f>
        <v>29133.100000000002</v>
      </c>
      <c r="H36" s="12">
        <f>石狩3!H27+渡島・檜山3!H27+後志3!H27+空知3!H27+上川3!H27+留萌3!H27+宗谷3!H27+オホーツク3!H27+胆振3!H27+日高3!H27+十勝3!H27+釧路3!H27+根室3!H27</f>
        <v>4640.5</v>
      </c>
      <c r="I36" s="12">
        <f>石狩3!I27+渡島・檜山3!I27+後志3!I27+空知3!I27+上川3!I27+留萌3!I27+宗谷3!I27+オホーツク3!I27+胆振3!I27+日高3!I27+十勝3!I27+釧路3!I27+根室3!I27</f>
        <v>14738.399999999998</v>
      </c>
      <c r="J36" s="12">
        <f>石狩3!J27+渡島・檜山3!J27+後志3!J27+空知3!J27+上川3!J27+留萌3!J27+宗谷3!J27+オホーツク3!J27+胆振3!J27+日高3!J27+十勝3!J27+釧路3!J27+根室3!J27</f>
        <v>3763.7000000000003</v>
      </c>
      <c r="K36" s="12">
        <f>石狩3!K27+渡島・檜山3!K27+後志3!K27+空知3!K27+上川3!K27+留萌3!K27+宗谷3!K27+オホーツク3!K27+胆振3!K27+日高3!K27+十勝3!K27+釧路3!K27+根室3!K27</f>
        <v>2016</v>
      </c>
      <c r="L36" s="12">
        <f>石狩3!L27+渡島・檜山3!L27+後志3!L27+空知3!L27+上川3!L27+留萌3!L27+宗谷3!L27+オホーツク3!L27+胆振3!L27+日高3!L27+十勝3!L27+釧路3!L27+根室3!L27</f>
        <v>3585.7000000000003</v>
      </c>
      <c r="M36" s="12">
        <f>石狩3!M27+渡島・檜山3!M27+後志3!M27+空知3!M27+上川3!M27+留萌3!M27+宗谷3!M27+オホーツク3!M27+胆振3!M27+日高3!M27+十勝3!M27+釧路3!M27+根室3!M27</f>
        <v>60051.600000000013</v>
      </c>
      <c r="N36" s="12">
        <f>SUM(D36,M36)</f>
        <v>74867.900000000009</v>
      </c>
      <c r="O36" s="29"/>
    </row>
    <row r="37" spans="1:15" ht="15.95" customHeight="1" x14ac:dyDescent="0.15">
      <c r="A37" s="13"/>
      <c r="B37" s="19"/>
      <c r="C37" s="15" t="s">
        <v>19</v>
      </c>
      <c r="D37" s="16" t="s">
        <v>20</v>
      </c>
      <c r="E37" s="30">
        <f t="shared" ref="E37:M37" si="19">IF(E36&lt;=0,"",E36/$M36%)</f>
        <v>1.3851421111177717</v>
      </c>
      <c r="F37" s="16">
        <f t="shared" si="19"/>
        <v>2.2354108799765533</v>
      </c>
      <c r="G37" s="16">
        <f t="shared" si="19"/>
        <v>48.513445103877331</v>
      </c>
      <c r="H37" s="16">
        <f t="shared" si="19"/>
        <v>7.7275209986078632</v>
      </c>
      <c r="I37" s="16">
        <f t="shared" si="19"/>
        <v>24.542893111923739</v>
      </c>
      <c r="J37" s="16">
        <f t="shared" si="19"/>
        <v>6.2674433320677547</v>
      </c>
      <c r="K37" s="16">
        <f t="shared" si="19"/>
        <v>3.357112882920688</v>
      </c>
      <c r="L37" s="16">
        <f t="shared" si="19"/>
        <v>5.9710315795082893</v>
      </c>
      <c r="M37" s="16">
        <f t="shared" si="19"/>
        <v>100.00000000000001</v>
      </c>
      <c r="N37" s="16" t="s">
        <v>20</v>
      </c>
    </row>
    <row r="38" spans="1:15" ht="15.95" customHeight="1" x14ac:dyDescent="0.15">
      <c r="A38" s="17"/>
      <c r="B38" s="18" t="s">
        <v>31</v>
      </c>
      <c r="C38" s="11" t="s">
        <v>18</v>
      </c>
      <c r="D38" s="12">
        <f>石狩3!D29+渡島・檜山3!D29+後志3!D29+空知3!D29+上川3!D29+留萌3!D29+宗谷3!D29+オホーツク3!D29+胆振3!D29+日高3!D29+十勝3!D29+釧路3!D29+根室3!D29</f>
        <v>6495.4</v>
      </c>
      <c r="E38" s="12">
        <f>石狩3!E29+渡島・檜山3!E29+後志3!E29+空知3!E29+上川3!E29+留萌3!E29+宗谷3!E29+オホーツク3!E29+胆振3!E29+日高3!E29+十勝3!E29+釧路3!E29+根室3!E29</f>
        <v>632.5</v>
      </c>
      <c r="F38" s="12">
        <f>石狩3!F29+渡島・檜山3!F29+後志3!F29+空知3!F29+上川3!F29+留萌3!F29+宗谷3!F29+オホーツク3!F29+胆振3!F29+日高3!F29+十勝3!F29+釧路3!F29+根室3!F29</f>
        <v>255</v>
      </c>
      <c r="G38" s="12">
        <f>石狩3!G29+渡島・檜山3!G29+後志3!G29+空知3!G29+上川3!G29+留萌3!G29+宗谷3!G29+オホーツク3!G29+胆振3!G29+日高3!G29+十勝3!G29+釧路3!G29+根室3!G29</f>
        <v>2376.6</v>
      </c>
      <c r="H38" s="12">
        <f>石狩3!H29+渡島・檜山3!H29+後志3!H29+空知3!H29+上川3!H29+留萌3!H29+宗谷3!H29+オホーツク3!H29+胆振3!H29+日高3!H29+十勝3!H29+釧路3!H29+根室3!H29</f>
        <v>2068.6999999999998</v>
      </c>
      <c r="I38" s="12">
        <f>石狩3!I29+渡島・檜山3!I29+後志3!I29+空知3!I29+上川3!I29+留萌3!I29+宗谷3!I29+オホーツク3!I29+胆振3!I29+日高3!I29+十勝3!I29+釧路3!I29+根室3!I29</f>
        <v>5139.7000000000007</v>
      </c>
      <c r="J38" s="12">
        <f>石狩3!J29+渡島・檜山3!J29+後志3!J29+空知3!J29+上川3!J29+留萌3!J29+宗谷3!J29+オホーツク3!J29+胆振3!J29+日高3!J29+十勝3!J29+釧路3!J29+根室3!J29</f>
        <v>1885.2000000000003</v>
      </c>
      <c r="K38" s="12">
        <f>石狩3!K29+渡島・檜山3!K29+後志3!K29+空知3!K29+上川3!K29+留萌3!K29+宗谷3!K29+オホーツク3!K29+胆振3!K29+日高3!K29+十勝3!K29+釧路3!K29+根室3!K29</f>
        <v>1288</v>
      </c>
      <c r="L38" s="12">
        <f>石狩3!L29+渡島・檜山3!L29+後志3!L29+空知3!L29+上川3!L29+留萌3!L29+宗谷3!L29+オホーツク3!L29+胆振3!L29+日高3!L29+十勝3!L29+釧路3!L29+根室3!L29</f>
        <v>1635.2</v>
      </c>
      <c r="M38" s="12">
        <f>石狩3!M29+渡島・檜山3!M29+後志3!M29+空知3!M29+上川3!M29+留萌3!M29+宗谷3!M29+オホーツク3!M29+胆振3!M29+日高3!M29+十勝3!M29+釧路3!M29+根室3!M29</f>
        <v>15280.900000000001</v>
      </c>
      <c r="N38" s="12">
        <f>SUM(D38,M38)</f>
        <v>21776.300000000003</v>
      </c>
      <c r="O38" s="29"/>
    </row>
    <row r="39" spans="1:15" ht="15.95" customHeight="1" x14ac:dyDescent="0.15">
      <c r="A39" s="13"/>
      <c r="B39" s="19"/>
      <c r="C39" s="15" t="s">
        <v>19</v>
      </c>
      <c r="D39" s="16" t="s">
        <v>20</v>
      </c>
      <c r="E39" s="30">
        <f t="shared" ref="E39:M39" si="20">IF(E38&lt;=0,"",E38/$M38%)</f>
        <v>4.1391541074151386</v>
      </c>
      <c r="F39" s="16">
        <f t="shared" si="20"/>
        <v>1.6687498772978029</v>
      </c>
      <c r="G39" s="16">
        <f t="shared" si="20"/>
        <v>15.552748856415523</v>
      </c>
      <c r="H39" s="16">
        <f t="shared" si="20"/>
        <v>13.537815181042998</v>
      </c>
      <c r="I39" s="16">
        <f t="shared" si="20"/>
        <v>33.634798997441251</v>
      </c>
      <c r="J39" s="16">
        <f t="shared" si="20"/>
        <v>12.33696968110517</v>
      </c>
      <c r="K39" s="16">
        <f t="shared" si="20"/>
        <v>8.4288229096453726</v>
      </c>
      <c r="L39" s="16">
        <f t="shared" si="20"/>
        <v>10.700940389636735</v>
      </c>
      <c r="M39" s="16">
        <f t="shared" si="20"/>
        <v>99.999999999999986</v>
      </c>
      <c r="N39" s="16" t="s">
        <v>20</v>
      </c>
    </row>
    <row r="40" spans="1:15" ht="15.95" customHeight="1" x14ac:dyDescent="0.15">
      <c r="A40" s="17"/>
      <c r="B40" s="18" t="s">
        <v>32</v>
      </c>
      <c r="C40" s="11" t="s">
        <v>18</v>
      </c>
      <c r="D40" s="12">
        <f>石狩3!D31+渡島・檜山3!D31+後志3!D31+空知3!D31+上川3!D31+留萌3!D31+宗谷3!D31+オホーツク3!D31+胆振3!D31+日高3!D31+十勝3!D31+釧路3!D31+根室3!D31</f>
        <v>12765.199999999999</v>
      </c>
      <c r="E40" s="12">
        <f>石狩3!E31+渡島・檜山3!E31+後志3!E31+空知3!E31+上川3!E31+留萌3!E31+宗谷3!E31+オホーツク3!E31+胆振3!E31+日高3!E31+十勝3!E31+釧路3!E31+根室3!E31</f>
        <v>1132.9000000000001</v>
      </c>
      <c r="F40" s="12">
        <f>石狩3!F31+渡島・檜山3!F31+後志3!F31+空知3!F31+上川3!F31+留萌3!F31+宗谷3!F31+オホーツク3!F31+胆振3!F31+日高3!F31+十勝3!F31+釧路3!F31+根室3!F31</f>
        <v>115.6</v>
      </c>
      <c r="G40" s="12">
        <f>石狩3!G31+渡島・檜山3!G31+後志3!G31+空知3!G31+上川3!G31+留萌3!G31+宗谷3!G31+オホーツク3!G31+胆振3!G31+日高3!G31+十勝3!G31+釧路3!G31+根室3!G31</f>
        <v>4628</v>
      </c>
      <c r="H40" s="12">
        <f>石狩3!H31+渡島・檜山3!H31+後志3!H31+空知3!H31+上川3!H31+留萌3!H31+宗谷3!H31+オホーツク3!H31+胆振3!H31+日高3!H31+十勝3!H31+釧路3!H31+根室3!H31</f>
        <v>823.00000000000011</v>
      </c>
      <c r="I40" s="12">
        <f>石狩3!I31+渡島・檜山3!I31+後志3!I31+空知3!I31+上川3!I31+留萌3!I31+宗谷3!I31+オホーツク3!I31+胆振3!I31+日高3!I31+十勝3!I31+釧路3!I31+根室3!I31</f>
        <v>1729.5</v>
      </c>
      <c r="J40" s="12">
        <f>石狩3!J31+渡島・檜山3!J31+後志3!J31+空知3!J31+上川3!J31+留萌3!J31+宗谷3!J31+オホーツク3!J31+胆振3!J31+日高3!J31+十勝3!J31+釧路3!J31+根室3!J31</f>
        <v>1295.0999999999999</v>
      </c>
      <c r="K40" s="12">
        <f>石狩3!K31+渡島・檜山3!K31+後志3!K31+空知3!K31+上川3!K31+留萌3!K31+宗谷3!K31+オホーツク3!K31+胆振3!K31+日高3!K31+十勝3!K31+釧路3!K31+根室3!K31</f>
        <v>832.59999999999991</v>
      </c>
      <c r="L40" s="12">
        <f>石狩3!L31+渡島・檜山3!L31+後志3!L31+空知3!L31+上川3!L31+留萌3!L31+宗谷3!L31+オホーツク3!L31+胆振3!L31+日高3!L31+十勝3!L31+釧路3!L31+根室3!L31</f>
        <v>614.4</v>
      </c>
      <c r="M40" s="12">
        <f>石狩3!M31+渡島・檜山3!M31+後志3!M31+空知3!M31+上川3!M31+留萌3!M31+宗谷3!M31+オホーツク3!M31+胆振3!M31+日高3!M31+十勝3!M31+釧路3!M31+根室3!M31</f>
        <v>11171.099999999999</v>
      </c>
      <c r="N40" s="12">
        <f>SUM(D40,M40)</f>
        <v>23936.299999999996</v>
      </c>
      <c r="O40" s="29"/>
    </row>
    <row r="41" spans="1:15" ht="15.95" customHeight="1" x14ac:dyDescent="0.15">
      <c r="A41" s="13"/>
      <c r="B41" s="19"/>
      <c r="C41" s="15" t="s">
        <v>19</v>
      </c>
      <c r="D41" s="16" t="s">
        <v>20</v>
      </c>
      <c r="E41" s="30">
        <f t="shared" ref="E41:M41" si="21">IF(E40&lt;=0,"",E40/$M40%)</f>
        <v>10.141346868258276</v>
      </c>
      <c r="F41" s="16">
        <f t="shared" si="21"/>
        <v>1.034813044373428</v>
      </c>
      <c r="G41" s="16">
        <f t="shared" si="21"/>
        <v>41.428328454673228</v>
      </c>
      <c r="H41" s="16">
        <f t="shared" si="21"/>
        <v>7.3672243557035584</v>
      </c>
      <c r="I41" s="16">
        <f t="shared" si="21"/>
        <v>15.481913150898302</v>
      </c>
      <c r="J41" s="16">
        <f t="shared" si="21"/>
        <v>11.593307731557323</v>
      </c>
      <c r="K41" s="16">
        <f t="shared" si="21"/>
        <v>7.4531603870702083</v>
      </c>
      <c r="L41" s="16">
        <f t="shared" si="21"/>
        <v>5.4999060074656931</v>
      </c>
      <c r="M41" s="16">
        <f t="shared" si="21"/>
        <v>100</v>
      </c>
      <c r="N41" s="16" t="s">
        <v>20</v>
      </c>
    </row>
    <row r="42" spans="1:15" ht="15.95" customHeight="1" x14ac:dyDescent="0.15">
      <c r="A42" s="17"/>
      <c r="B42" s="18" t="s">
        <v>33</v>
      </c>
      <c r="C42" s="11" t="s">
        <v>18</v>
      </c>
      <c r="D42" s="12">
        <f>石狩3!D33+渡島・檜山3!D33+後志3!D33+空知3!D33+上川3!D33+留萌3!D33+宗谷3!D33+オホーツク3!D33+胆振3!D33+日高3!D33+十勝3!D33+釧路3!D33+根室3!D33</f>
        <v>1185.6999999999998</v>
      </c>
      <c r="E42" s="12">
        <f>石狩3!E33+渡島・檜山3!E33+後志3!E33+空知3!E33+上川3!E33+留萌3!E33+宗谷3!E33+オホーツク3!E33+胆振3!E33+日高3!E33+十勝3!E33+釧路3!E33+根室3!E33</f>
        <v>28.5</v>
      </c>
      <c r="F42" s="12">
        <f>石狩3!F33+渡島・檜山3!F33+後志3!F33+空知3!F33+上川3!F33+留萌3!F33+宗谷3!F33+オホーツク3!F33+胆振3!F33+日高3!F33+十勝3!F33+釧路3!F33+根室3!F33</f>
        <v>9.8000000000000007</v>
      </c>
      <c r="G42" s="12">
        <f>石狩3!G33+渡島・檜山3!G33+後志3!G33+空知3!G33+上川3!G33+留萌3!G33+宗谷3!G33+オホーツク3!G33+胆振3!G33+日高3!G33+十勝3!G33+釧路3!G33+根室3!G33</f>
        <v>1096.7</v>
      </c>
      <c r="H42" s="12">
        <f>石狩3!H33+渡島・檜山3!H33+後志3!H33+空知3!H33+上川3!H33+留萌3!H33+宗谷3!H33+オホーツク3!H33+胆振3!H33+日高3!H33+十勝3!H33+釧路3!H33+根室3!H33</f>
        <v>246</v>
      </c>
      <c r="I42" s="12">
        <f>石狩3!I33+渡島・檜山3!I33+後志3!I33+空知3!I33+上川3!I33+留萌3!I33+宗谷3!I33+オホーツク3!I33+胆振3!I33+日高3!I33+十勝3!I33+釧路3!I33+根室3!I33</f>
        <v>1217</v>
      </c>
      <c r="J42" s="12">
        <f>石狩3!J33+渡島・檜山3!J33+後志3!J33+空知3!J33+上川3!J33+留萌3!J33+宗谷3!J33+オホーツク3!J33+胆振3!J33+日高3!J33+十勝3!J33+釧路3!J33+根室3!J33</f>
        <v>196.40000000000003</v>
      </c>
      <c r="K42" s="12">
        <f>石狩3!K33+渡島・檜山3!K33+後志3!K33+空知3!K33+上川3!K33+留萌3!K33+宗谷3!K33+オホーツク3!K33+胆振3!K33+日高3!K33+十勝3!K33+釧路3!K33+根室3!K33</f>
        <v>131.9</v>
      </c>
      <c r="L42" s="12">
        <f>石狩3!L33+渡島・檜山3!L33+後志3!L33+空知3!L33+上川3!L33+留萌3!L33+宗谷3!L33+オホーツク3!L33+胆振3!L33+日高3!L33+十勝3!L33+釧路3!L33+根室3!L33</f>
        <v>50.1</v>
      </c>
      <c r="M42" s="12">
        <f>石狩3!M33+渡島・檜山3!M33+後志3!M33+空知3!M33+上川3!M33+留萌3!M33+宗谷3!M33+オホーツク3!M33+胆振3!M33+日高3!M33+十勝3!M33+釧路3!M33+根室3!M33</f>
        <v>2976.3999999999996</v>
      </c>
      <c r="N42" s="12">
        <f>SUM(D42,M42)</f>
        <v>4162.0999999999995</v>
      </c>
      <c r="O42" s="29"/>
    </row>
    <row r="43" spans="1:15" ht="15.95" customHeight="1" x14ac:dyDescent="0.15">
      <c r="A43" s="13"/>
      <c r="B43" s="19"/>
      <c r="C43" s="15" t="s">
        <v>19</v>
      </c>
      <c r="D43" s="16" t="s">
        <v>20</v>
      </c>
      <c r="E43" s="30">
        <f t="shared" ref="E43:M43" si="22">IF(E42&lt;=0,"",E42/$M42%)</f>
        <v>0.95753258970568489</v>
      </c>
      <c r="F43" s="16">
        <f t="shared" si="22"/>
        <v>0.32925682031984954</v>
      </c>
      <c r="G43" s="16">
        <f t="shared" si="22"/>
        <v>36.846526004569284</v>
      </c>
      <c r="H43" s="16">
        <f t="shared" si="22"/>
        <v>8.265018142722754</v>
      </c>
      <c r="I43" s="16">
        <f t="shared" si="22"/>
        <v>40.888321462169067</v>
      </c>
      <c r="J43" s="16">
        <f t="shared" si="22"/>
        <v>6.5985754602875977</v>
      </c>
      <c r="K43" s="16">
        <f t="shared" si="22"/>
        <v>4.431528020427363</v>
      </c>
      <c r="L43" s="16">
        <f t="shared" si="22"/>
        <v>1.6832414997984144</v>
      </c>
      <c r="M43" s="16">
        <f t="shared" si="22"/>
        <v>100</v>
      </c>
      <c r="N43" s="16" t="s">
        <v>20</v>
      </c>
    </row>
    <row r="44" spans="1:15" ht="15.95" customHeight="1" x14ac:dyDescent="0.15">
      <c r="A44" s="17"/>
      <c r="B44" s="18" t="s">
        <v>34</v>
      </c>
      <c r="C44" s="11" t="s">
        <v>18</v>
      </c>
      <c r="D44" s="12">
        <f>石狩3!D35+渡島・檜山3!D35+後志3!D35+空知3!D35+上川3!D35+留萌3!D35+宗谷3!D35+オホーツク3!D35+胆振3!D35+日高3!D35+十勝3!D35+釧路3!D35+根室3!D35</f>
        <v>7414.4</v>
      </c>
      <c r="E44" s="12">
        <f>石狩3!E35+渡島・檜山3!E35+後志3!E35+空知3!E35+上川3!E35+留萌3!E35+宗谷3!E35+オホーツク3!E35+胆振3!E35+日高3!E35+十勝3!E35+釧路3!E35+根室3!E35</f>
        <v>214.59999999999997</v>
      </c>
      <c r="F44" s="12">
        <f>石狩3!F35+渡島・檜山3!F35+後志3!F35+空知3!F35+上川3!F35+留萌3!F35+宗谷3!F35+オホーツク3!F35+胆振3!F35+日高3!F35+十勝3!F35+釧路3!F35+根室3!F35</f>
        <v>44.7</v>
      </c>
      <c r="G44" s="12">
        <f>石狩3!G35+渡島・檜山3!G35+後志3!G35+空知3!G35+上川3!G35+留萌3!G35+宗谷3!G35+オホーツク3!G35+胆振3!G35+日高3!G35+十勝3!G35+釧路3!G35+根室3!G35</f>
        <v>3375.1000000000004</v>
      </c>
      <c r="H44" s="12">
        <f>石狩3!H35+渡島・檜山3!H35+後志3!H35+空知3!H35+上川3!H35+留萌3!H35+宗谷3!H35+オホーツク3!H35+胆振3!H35+日高3!H35+十勝3!H35+釧路3!H35+根室3!H35</f>
        <v>712.1</v>
      </c>
      <c r="I44" s="12">
        <f>石狩3!I35+渡島・檜山3!I35+後志3!I35+空知3!I35+上川3!I35+留萌3!I35+宗谷3!I35+オホーツク3!I35+胆振3!I35+日高3!I35+十勝3!I35+釧路3!I35+根室3!I35</f>
        <v>1391</v>
      </c>
      <c r="J44" s="12">
        <f>石狩3!J35+渡島・檜山3!J35+後志3!J35+空知3!J35+上川3!J35+留萌3!J35+宗谷3!J35+オホーツク3!J35+胆振3!J35+日高3!J35+十勝3!J35+釧路3!J35+根室3!J35</f>
        <v>23.3</v>
      </c>
      <c r="K44" s="12">
        <f>石狩3!K35+渡島・檜山3!K35+後志3!K35+空知3!K35+上川3!K35+留萌3!K35+宗谷3!K35+オホーツク3!K35+胆振3!K35+日高3!K35+十勝3!K35+釧路3!K35+根室3!K35</f>
        <v>8.4</v>
      </c>
      <c r="L44" s="12">
        <f>石狩3!L35+渡島・檜山3!L35+後志3!L35+空知3!L35+上川3!L35+留萌3!L35+宗谷3!L35+オホーツク3!L35+胆振3!L35+日高3!L35+十勝3!L35+釧路3!L35+根室3!L35</f>
        <v>351.7</v>
      </c>
      <c r="M44" s="12">
        <f>石狩3!M35+渡島・檜山3!M35+後志3!M35+空知3!M35+上川3!M35+留萌3!M35+宗谷3!M35+オホーツク3!M35+胆振3!M35+日高3!M35+十勝3!M35+釧路3!M35+根室3!M35</f>
        <v>6120.9000000000015</v>
      </c>
      <c r="N44" s="12">
        <f>SUM(D44,M44)</f>
        <v>13535.300000000001</v>
      </c>
      <c r="O44" s="29"/>
    </row>
    <row r="45" spans="1:15" ht="15.95" customHeight="1" x14ac:dyDescent="0.15">
      <c r="A45" s="13"/>
      <c r="B45" s="19"/>
      <c r="C45" s="15" t="s">
        <v>19</v>
      </c>
      <c r="D45" s="16" t="s">
        <v>20</v>
      </c>
      <c r="E45" s="30">
        <f t="shared" ref="E45:M45" si="23">IF(E44&lt;=0,"",E44/$M44%)</f>
        <v>3.5060203564835222</v>
      </c>
      <c r="F45" s="16">
        <f t="shared" si="23"/>
        <v>0.7302847620447972</v>
      </c>
      <c r="G45" s="16">
        <f t="shared" si="23"/>
        <v>55.140583901060289</v>
      </c>
      <c r="H45" s="16">
        <f t="shared" si="23"/>
        <v>11.633910045908278</v>
      </c>
      <c r="I45" s="16">
        <f t="shared" si="23"/>
        <v>22.725416196964492</v>
      </c>
      <c r="J45" s="16">
        <f t="shared" si="23"/>
        <v>0.38066297439918956</v>
      </c>
      <c r="K45" s="16">
        <f t="shared" si="23"/>
        <v>0.13723472038425719</v>
      </c>
      <c r="L45" s="16">
        <f t="shared" si="23"/>
        <v>5.7458870427551485</v>
      </c>
      <c r="M45" s="16">
        <f t="shared" si="23"/>
        <v>100</v>
      </c>
      <c r="N45" s="16" t="s">
        <v>20</v>
      </c>
    </row>
    <row r="46" spans="1:15" ht="15.95" customHeight="1" x14ac:dyDescent="0.15">
      <c r="A46" s="17"/>
      <c r="B46" s="18" t="s">
        <v>35</v>
      </c>
      <c r="C46" s="11" t="s">
        <v>18</v>
      </c>
      <c r="D46" s="12">
        <f>石狩3!D37+渡島・檜山3!D37+後志3!D37+空知3!D37+上川3!D37+留萌3!D37+宗谷3!D37+オホーツク3!D37+胆振3!D37+日高3!D37+十勝3!D37+釧路3!D37+根室3!D37</f>
        <v>5787.9000000000005</v>
      </c>
      <c r="E46" s="12">
        <f>石狩3!E37+渡島・檜山3!E37+後志3!E37+空知3!E37+上川3!E37+留萌3!E37+宗谷3!E37+オホーツク3!E37+胆振3!E37+日高3!E37+十勝3!E37+釧路3!E37+根室3!E37</f>
        <v>17.5</v>
      </c>
      <c r="F46" s="12">
        <f>石狩3!F37+渡島・檜山3!F37+後志3!F37+空知3!F37+上川3!F37+留萌3!F37+宗谷3!F37+オホーツク3!F37+胆振3!F37+日高3!F37+十勝3!F37+釧路3!F37+根室3!F37</f>
        <v>217.9</v>
      </c>
      <c r="G46" s="12">
        <f>石狩3!G37+渡島・檜山3!G37+後志3!G37+空知3!G37+上川3!G37+留萌3!G37+宗谷3!G37+オホーツク3!G37+胆振3!G37+日高3!G37+十勝3!G37+釧路3!G37+根室3!G37</f>
        <v>4266.8999999999996</v>
      </c>
      <c r="H46" s="12">
        <f>石狩3!H37+渡島・檜山3!H37+後志3!H37+空知3!H37+上川3!H37+留萌3!H37+宗谷3!H37+オホーツク3!H37+胆振3!H37+日高3!H37+十勝3!H37+釧路3!H37+根室3!H37</f>
        <v>1563.4</v>
      </c>
      <c r="I46" s="12">
        <f>石狩3!I37+渡島・檜山3!I37+後志3!I37+空知3!I37+上川3!I37+留萌3!I37+宗谷3!I37+オホーツク3!I37+胆振3!I37+日高3!I37+十勝3!I37+釧路3!I37+根室3!I37</f>
        <v>3110.8</v>
      </c>
      <c r="J46" s="12">
        <f>石狩3!J37+渡島・檜山3!J37+後志3!J37+空知3!J37+上川3!J37+留萌3!J37+宗谷3!J37+オホーツク3!J37+胆振3!J37+日高3!J37+十勝3!J37+釧路3!J37+根室3!J37</f>
        <v>132.19999999999999</v>
      </c>
      <c r="K46" s="12">
        <f>石狩3!K37+渡島・檜山3!K37+後志3!K37+空知3!K37+上川3!K37+留萌3!K37+宗谷3!K37+オホーツク3!K37+胆振3!K37+日高3!K37+十勝3!K37+釧路3!K37+根室3!K37</f>
        <v>233.6</v>
      </c>
      <c r="L46" s="12">
        <f>石狩3!L37+渡島・檜山3!L37+後志3!L37+空知3!L37+上川3!L37+留萌3!L37+宗谷3!L37+オホーツク3!L37+胆振3!L37+日高3!L37+十勝3!L37+釧路3!L37+根室3!L37</f>
        <v>310.60000000000002</v>
      </c>
      <c r="M46" s="12">
        <f>石狩3!M37+渡島・檜山3!M37+後志3!M37+空知3!M37+上川3!M37+留萌3!M37+宗谷3!M37+オホーツク3!M37+胆振3!M37+日高3!M37+十勝3!M37+釧路3!M37+根室3!M37</f>
        <v>9852.9000000000015</v>
      </c>
      <c r="N46" s="12">
        <f>SUM(D46,M46)</f>
        <v>15640.800000000003</v>
      </c>
      <c r="O46" s="29"/>
    </row>
    <row r="47" spans="1:15" ht="15.95" customHeight="1" x14ac:dyDescent="0.15">
      <c r="A47" s="13"/>
      <c r="B47" s="19"/>
      <c r="C47" s="15" t="s">
        <v>19</v>
      </c>
      <c r="D47" s="16" t="s">
        <v>20</v>
      </c>
      <c r="E47" s="30">
        <f t="shared" ref="E47:M47" si="24">IF(E46&lt;=0,"",E46/$M46%)</f>
        <v>0.17761268256046442</v>
      </c>
      <c r="F47" s="16">
        <f t="shared" si="24"/>
        <v>2.2115316302814398</v>
      </c>
      <c r="G47" s="16">
        <f t="shared" si="24"/>
        <v>43.306031726699743</v>
      </c>
      <c r="H47" s="16">
        <f t="shared" si="24"/>
        <v>15.867409595144576</v>
      </c>
      <c r="I47" s="16">
        <f t="shared" si="24"/>
        <v>31.572430451948154</v>
      </c>
      <c r="J47" s="16">
        <f t="shared" si="24"/>
        <v>1.3417369505424797</v>
      </c>
      <c r="K47" s="16">
        <f t="shared" si="24"/>
        <v>2.3708755797785419</v>
      </c>
      <c r="L47" s="16">
        <f t="shared" si="24"/>
        <v>3.1523713830445859</v>
      </c>
      <c r="M47" s="16">
        <f t="shared" si="24"/>
        <v>100</v>
      </c>
      <c r="N47" s="16" t="s">
        <v>20</v>
      </c>
    </row>
    <row r="48" spans="1:15" ht="15.95" customHeight="1" x14ac:dyDescent="0.15">
      <c r="A48" s="17"/>
      <c r="B48" s="18" t="s">
        <v>36</v>
      </c>
      <c r="C48" s="11" t="s">
        <v>18</v>
      </c>
      <c r="D48" s="12">
        <f>石狩3!D39+渡島・檜山3!D39+後志3!D39+空知3!D39+上川3!D39+留萌3!D39+宗谷3!D39+オホーツク3!D39+胆振3!D39+日高3!D39+十勝3!D39+釧路3!D39+根室3!D39</f>
        <v>4290.3999999999996</v>
      </c>
      <c r="E48" s="12">
        <f>石狩3!E39+渡島・檜山3!E39+後志3!E39+空知3!E39+上川3!E39+留萌3!E39+宗谷3!E39+オホーツク3!E39+胆振3!E39+日高3!E39+十勝3!E39+釧路3!E39+根室3!E39</f>
        <v>1041.3</v>
      </c>
      <c r="F48" s="12">
        <f>石狩3!F39+渡島・檜山3!F39+後志3!F39+空知3!F39+上川3!F39+留萌3!F39+宗谷3!F39+オホーツク3!F39+胆振3!F39+日高3!F39+十勝3!F39+釧路3!F39+根室3!F39</f>
        <v>1136.3</v>
      </c>
      <c r="G48" s="12">
        <f>石狩3!G39+渡島・檜山3!G39+後志3!G39+空知3!G39+上川3!G39+留萌3!G39+宗谷3!G39+オホーツク3!G39+胆振3!G39+日高3!G39+十勝3!G39+釧路3!G39+根室3!G39</f>
        <v>145.69999999999999</v>
      </c>
      <c r="H48" s="12">
        <f>石狩3!H39+渡島・檜山3!H39+後志3!H39+空知3!H39+上川3!H39+留萌3!H39+宗谷3!H39+オホーツク3!H39+胆振3!H39+日高3!H39+十勝3!H39+釧路3!H39+根室3!H39</f>
        <v>21.5</v>
      </c>
      <c r="I48" s="12">
        <f>石狩3!I39+渡島・檜山3!I39+後志3!I39+空知3!I39+上川3!I39+留萌3!I39+宗谷3!I39+オホーツク3!I39+胆振3!I39+日高3!I39+十勝3!I39+釧路3!I39+根室3!I39</f>
        <v>42.6</v>
      </c>
      <c r="J48" s="12">
        <f>石狩3!J39+渡島・檜山3!J39+後志3!J39+空知3!J39+上川3!J39+留萌3!J39+宗谷3!J39+オホーツク3!J39+胆振3!J39+日高3!J39+十勝3!J39+釧路3!J39+根室3!J39</f>
        <v>0</v>
      </c>
      <c r="K48" s="12">
        <f>石狩3!K39+渡島・檜山3!K39+後志3!K39+空知3!K39+上川3!K39+留萌3!K39+宗谷3!K39+オホーツク3!K39+胆振3!K39+日高3!K39+十勝3!K39+釧路3!K39+根室3!K39</f>
        <v>0</v>
      </c>
      <c r="L48" s="12">
        <f>石狩3!L39+渡島・檜山3!L39+後志3!L39+空知3!L39+上川3!L39+留萌3!L39+宗谷3!L39+オホーツク3!L39+胆振3!L39+日高3!L39+十勝3!L39+釧路3!L39+根室3!L39</f>
        <v>0</v>
      </c>
      <c r="M48" s="12">
        <f>石狩3!M39+渡島・檜山3!M39+後志3!M39+空知3!M39+上川3!M39+留萌3!M39+宗谷3!M39+オホーツク3!M39+胆振3!M39+日高3!M39+十勝3!M39+釧路3!M39+根室3!M39</f>
        <v>2387.3999999999996</v>
      </c>
      <c r="N48" s="12">
        <f>SUM(D48,M48)</f>
        <v>6677.7999999999993</v>
      </c>
      <c r="O48" s="29"/>
    </row>
    <row r="49" spans="1:15" ht="15.95" customHeight="1" x14ac:dyDescent="0.15">
      <c r="A49" s="13"/>
      <c r="B49" s="19"/>
      <c r="C49" s="15" t="s">
        <v>19</v>
      </c>
      <c r="D49" s="16" t="s">
        <v>20</v>
      </c>
      <c r="E49" s="30">
        <f t="shared" ref="E49:M49" si="25">IF(E48&lt;=0,"",E48/$M48%)</f>
        <v>43.616486554410663</v>
      </c>
      <c r="F49" s="16">
        <f t="shared" si="25"/>
        <v>47.595710815112682</v>
      </c>
      <c r="G49" s="16">
        <f t="shared" si="25"/>
        <v>6.1028734187819396</v>
      </c>
      <c r="H49" s="16">
        <f t="shared" si="25"/>
        <v>0.90056128005361502</v>
      </c>
      <c r="I49" s="16">
        <f t="shared" si="25"/>
        <v>1.7843679316411163</v>
      </c>
      <c r="J49" s="16" t="str">
        <f t="shared" si="25"/>
        <v/>
      </c>
      <c r="K49" s="16" t="str">
        <f t="shared" si="25"/>
        <v/>
      </c>
      <c r="L49" s="16" t="str">
        <f t="shared" si="25"/>
        <v/>
      </c>
      <c r="M49" s="16">
        <f t="shared" si="25"/>
        <v>100</v>
      </c>
      <c r="N49" s="16" t="s">
        <v>20</v>
      </c>
    </row>
    <row r="50" spans="1:15" ht="15.95" customHeight="1" x14ac:dyDescent="0.15">
      <c r="A50" s="17"/>
      <c r="B50" s="18" t="s">
        <v>104</v>
      </c>
      <c r="C50" s="11" t="s">
        <v>18</v>
      </c>
      <c r="D50" s="12">
        <f>石狩3!D41+渡島・檜山3!D41+後志3!D41+空知3!D41+上川3!D41+留萌3!D41+宗谷3!D41+オホーツク3!D41+胆振3!D41+日高3!D41+十勝3!D41+釧路3!D41+根室3!D41</f>
        <v>7948.7</v>
      </c>
      <c r="E50" s="12">
        <f>石狩3!E41+渡島・檜山3!E41+後志3!E41+空知3!E41+上川3!E41+留萌3!E41+宗谷3!E41+オホーツク3!E41+胆振3!E41+日高3!E41+十勝3!E41+釧路3!E41+根室3!E41</f>
        <v>459.79999999999995</v>
      </c>
      <c r="F50" s="12">
        <f>石狩3!F41+渡島・檜山3!F41+後志3!F41+空知3!F41+上川3!F41+留萌3!F41+宗谷3!F41+オホーツク3!F41+胆振3!F41+日高3!F41+十勝3!F41+釧路3!F41+根室3!F41</f>
        <v>0</v>
      </c>
      <c r="G50" s="12">
        <f>石狩3!G41+渡島・檜山3!G41+後志3!G41+空知3!G41+上川3!G41+留萌3!G41+宗谷3!G41+オホーツク3!G41+胆振3!G41+日高3!G41+十勝3!G41+釧路3!G41+根室3!G41</f>
        <v>11285.099999999999</v>
      </c>
      <c r="H50" s="12">
        <f>石狩3!H41+渡島・檜山3!H41+後志3!H41+空知3!H41+上川3!H41+留萌3!H41+宗谷3!H41+オホーツク3!H41+胆振3!H41+日高3!H41+十勝3!H41+釧路3!H41+根室3!H41</f>
        <v>1181.7999999999997</v>
      </c>
      <c r="I50" s="12">
        <f>石狩3!I41+渡島・檜山3!I41+後志3!I41+空知3!I41+上川3!I41+留萌3!I41+宗谷3!I41+オホーツク3!I41+胆振3!I41+日高3!I41+十勝3!I41+釧路3!I41+根室3!I41</f>
        <v>7776.6</v>
      </c>
      <c r="J50" s="12">
        <f>石狩3!J41+渡島・檜山3!J41+後志3!J41+空知3!J41+上川3!J41+留萌3!J41+宗谷3!J41+オホーツク3!J41+胆振3!J41+日高3!J41+十勝3!J41+釧路3!J41+根室3!J41</f>
        <v>17.5</v>
      </c>
      <c r="K50" s="12">
        <f>石狩3!K41+渡島・檜山3!K41+後志3!K41+空知3!K41+上川3!K41+留萌3!K41+宗谷3!K41+オホーツク3!K41+胆振3!K41+日高3!K41+十勝3!K41+釧路3!K41+根室3!K41</f>
        <v>31.6</v>
      </c>
      <c r="L50" s="12">
        <f>石狩3!L41+渡島・檜山3!L41+後志3!L41+空知3!L41+上川3!L41+留萌3!L41+宗谷3!L41+オホーツク3!L41+胆振3!L41+日高3!L41+十勝3!L41+釧路3!L41+根室3!L41</f>
        <v>9.4</v>
      </c>
      <c r="M50" s="12">
        <f>石狩3!M41+渡島・檜山3!M41+後志3!M41+空知3!M41+上川3!M41+留萌3!M41+宗谷3!M41+オホーツク3!M41+胆振3!M41+日高3!M41+十勝3!M41+釧路3!M41+根室3!M41</f>
        <v>20761.8</v>
      </c>
      <c r="N50" s="12">
        <f>SUM(D50,M50)</f>
        <v>28710.5</v>
      </c>
      <c r="O50" s="29"/>
    </row>
    <row r="51" spans="1:15" ht="15.95" customHeight="1" x14ac:dyDescent="0.15">
      <c r="A51" s="13"/>
      <c r="B51" s="19"/>
      <c r="C51" s="15" t="s">
        <v>19</v>
      </c>
      <c r="D51" s="16" t="s">
        <v>20</v>
      </c>
      <c r="E51" s="30">
        <f t="shared" ref="E51:M51" si="26">IF(E50&lt;=0,"",E50/$M50%)</f>
        <v>2.214644202333131</v>
      </c>
      <c r="F51" s="16" t="str">
        <f t="shared" si="26"/>
        <v/>
      </c>
      <c r="G51" s="16">
        <f t="shared" si="26"/>
        <v>54.355113718463713</v>
      </c>
      <c r="H51" s="16">
        <f t="shared" si="26"/>
        <v>5.6921846853355671</v>
      </c>
      <c r="I51" s="16">
        <f t="shared" si="26"/>
        <v>37.456289917059216</v>
      </c>
      <c r="J51" s="16">
        <f t="shared" si="26"/>
        <v>8.4289416139255752E-2</v>
      </c>
      <c r="K51" s="16">
        <f t="shared" si="26"/>
        <v>0.15220260285717038</v>
      </c>
      <c r="L51" s="16">
        <f t="shared" si="26"/>
        <v>4.5275457811943087E-2</v>
      </c>
      <c r="M51" s="16">
        <f t="shared" si="26"/>
        <v>100</v>
      </c>
      <c r="N51" s="16" t="s">
        <v>20</v>
      </c>
    </row>
    <row r="52" spans="1:15" ht="15.95" customHeight="1" x14ac:dyDescent="0.15">
      <c r="A52" s="17"/>
      <c r="B52" s="18" t="s">
        <v>38</v>
      </c>
      <c r="C52" s="11" t="s">
        <v>18</v>
      </c>
      <c r="D52" s="12">
        <f>石狩3!D43+渡島・檜山3!D43+後志3!D43+空知3!D43+上川3!D43+留萌3!D43+宗谷3!D43+オホーツク3!D43+胆振3!D43+日高3!D43+十勝3!D43+釧路3!D43+根室3!D43</f>
        <v>1882.9</v>
      </c>
      <c r="E52" s="12">
        <f>石狩3!E43+渡島・檜山3!E43+後志3!E43+空知3!E43+上川3!E43+留萌3!E43+宗谷3!E43+オホーツク3!E43+胆振3!E43+日高3!E43+十勝3!E43+釧路3!E43+根室3!E43</f>
        <v>3.8</v>
      </c>
      <c r="F52" s="12">
        <f>石狩3!F43+渡島・檜山3!F43+後志3!F43+空知3!F43+上川3!F43+留萌3!F43+宗谷3!F43+オホーツク3!F43+胆振3!F43+日高3!F43+十勝3!F43+釧路3!F43+根室3!F43</f>
        <v>56.300000000000004</v>
      </c>
      <c r="G52" s="12">
        <f>石狩3!G43+渡島・檜山3!G43+後志3!G43+空知3!G43+上川3!G43+留萌3!G43+宗谷3!G43+オホーツク3!G43+胆振3!G43+日高3!G43+十勝3!G43+釧路3!G43+根室3!G43</f>
        <v>3623.2999999999997</v>
      </c>
      <c r="H52" s="12">
        <f>石狩3!H43+渡島・檜山3!H43+後志3!H43+空知3!H43+上川3!H43+留萌3!H43+宗谷3!H43+オホーツク3!H43+胆振3!H43+日高3!H43+十勝3!H43+釧路3!H43+根室3!H43</f>
        <v>725.2</v>
      </c>
      <c r="I52" s="12">
        <f>石狩3!I43+渡島・檜山3!I43+後志3!I43+空知3!I43+上川3!I43+留萌3!I43+宗谷3!I43+オホーツク3!I43+胆振3!I43+日高3!I43+十勝3!I43+釧路3!I43+根室3!I43</f>
        <v>2099.7999999999997</v>
      </c>
      <c r="J52" s="12">
        <f>石狩3!J43+渡島・檜山3!J43+後志3!J43+空知3!J43+上川3!J43+留萌3!J43+宗谷3!J43+オホーツク3!J43+胆振3!J43+日高3!J43+十勝3!J43+釧路3!J43+根室3!J43</f>
        <v>167.8</v>
      </c>
      <c r="K52" s="12">
        <f>石狩3!K43+渡島・檜山3!K43+後志3!K43+空知3!K43+上川3!K43+留萌3!K43+宗谷3!K43+オホーツク3!K43+胆振3!K43+日高3!K43+十勝3!K43+釧路3!K43+根室3!K43</f>
        <v>72.8</v>
      </c>
      <c r="L52" s="12">
        <f>石狩3!L43+渡島・檜山3!L43+後志3!L43+空知3!L43+上川3!L43+留萌3!L43+宗谷3!L43+オホーツク3!L43+胆振3!L43+日高3!L43+十勝3!L43+釧路3!L43+根室3!L43</f>
        <v>35</v>
      </c>
      <c r="M52" s="12">
        <f>石狩3!M43+渡島・檜山3!M43+後志3!M43+空知3!M43+上川3!M43+留萌3!M43+宗谷3!M43+オホーツク3!M43+胆振3!M43+日高3!M43+十勝3!M43+釧路3!M43+根室3!M43</f>
        <v>6783.9999999999991</v>
      </c>
      <c r="N52" s="12">
        <f>SUM(M52,D52)</f>
        <v>8666.9</v>
      </c>
    </row>
    <row r="53" spans="1:15" ht="15.95" customHeight="1" x14ac:dyDescent="0.15">
      <c r="A53" s="13"/>
      <c r="B53" s="19"/>
      <c r="C53" s="15" t="s">
        <v>19</v>
      </c>
      <c r="D53" s="16" t="s">
        <v>20</v>
      </c>
      <c r="E53" s="30">
        <f t="shared" ref="E53:M53" si="27">IF(E52&lt;=0,"",E52/$M52%)</f>
        <v>5.6014150943396235E-2</v>
      </c>
      <c r="F53" s="16">
        <f t="shared" si="27"/>
        <v>0.82989386792452846</v>
      </c>
      <c r="G53" s="16">
        <f t="shared" si="27"/>
        <v>53.409492924528308</v>
      </c>
      <c r="H53" s="16">
        <f t="shared" si="27"/>
        <v>10.68985849056604</v>
      </c>
      <c r="I53" s="16">
        <f t="shared" si="27"/>
        <v>30.952240566037737</v>
      </c>
      <c r="J53" s="16">
        <f t="shared" si="27"/>
        <v>2.4734669811320762</v>
      </c>
      <c r="K53" s="16">
        <f t="shared" si="27"/>
        <v>1.0731132075471699</v>
      </c>
      <c r="L53" s="16">
        <f t="shared" si="27"/>
        <v>0.51591981132075482</v>
      </c>
      <c r="M53" s="16">
        <f t="shared" si="27"/>
        <v>100</v>
      </c>
      <c r="N53" s="16" t="s">
        <v>20</v>
      </c>
    </row>
    <row r="54" spans="1:15" ht="15.95" customHeight="1" x14ac:dyDescent="0.15">
      <c r="A54" s="17"/>
      <c r="B54" s="18" t="s">
        <v>39</v>
      </c>
      <c r="C54" s="11" t="s">
        <v>18</v>
      </c>
      <c r="D54" s="12">
        <f>石狩3!D45+渡島・檜山3!D45+後志3!D45+空知3!D45+上川3!D45+留萌3!D45+宗谷3!D45+オホーツク3!D45+胆振3!D45+日高3!D45+十勝3!D45+釧路3!D45+根室3!D45</f>
        <v>1720.8999999999999</v>
      </c>
      <c r="E54" s="12">
        <f>石狩3!E45+渡島・檜山3!E45+後志3!E45+空知3!E45+上川3!E45+留萌3!E45+宗谷3!E45+オホーツク3!E45+胆振3!E45+日高3!E45+十勝3!E45+釧路3!E45+根室3!E45</f>
        <v>0.2</v>
      </c>
      <c r="F54" s="12">
        <f>石狩3!F45+渡島・檜山3!F45+後志3!F45+空知3!F45+上川3!F45+留萌3!F45+宗谷3!F45+オホーツク3!F45+胆振3!F45+日高3!F45+十勝3!F45+釧路3!F45+根室3!F45</f>
        <v>0</v>
      </c>
      <c r="G54" s="12">
        <f>石狩3!G45+渡島・檜山3!G45+後志3!G45+空知3!G45+上川3!G45+留萌3!G45+宗谷3!G45+オホーツク3!G45+胆振3!G45+日高3!G45+十勝3!G45+釧路3!G45+根室3!G45</f>
        <v>44.3</v>
      </c>
      <c r="H54" s="12">
        <f>石狩3!H45+渡島・檜山3!H45+後志3!H45+空知3!H45+上川3!H45+留萌3!H45+宗谷3!H45+オホーツク3!H45+胆振3!H45+日高3!H45+十勝3!H45+釧路3!H45+根室3!H45</f>
        <v>14.4</v>
      </c>
      <c r="I54" s="12">
        <f>石狩3!I45+渡島・檜山3!I45+後志3!I45+空知3!I45+上川3!I45+留萌3!I45+宗谷3!I45+オホーツク3!I45+胆振3!I45+日高3!I45+十勝3!I45+釧路3!I45+根室3!I45</f>
        <v>0.99999999999999989</v>
      </c>
      <c r="J54" s="12">
        <f>石狩3!J45+渡島・檜山3!J45+後志3!J45+空知3!J45+上川3!J45+留萌3!J45+宗谷3!J45+オホーツク3!J45+胆振3!J45+日高3!J45+十勝3!J45+釧路3!J45+根室3!J45</f>
        <v>0</v>
      </c>
      <c r="K54" s="12">
        <f>石狩3!K45+渡島・檜山3!K45+後志3!K45+空知3!K45+上川3!K45+留萌3!K45+宗谷3!K45+オホーツク3!K45+胆振3!K45+日高3!K45+十勝3!K45+釧路3!K45+根室3!K45</f>
        <v>0</v>
      </c>
      <c r="L54" s="12">
        <f>石狩3!L45+渡島・檜山3!L45+後志3!L45+空知3!L45+上川3!L45+留萌3!L45+宗谷3!L45+オホーツク3!L45+胆振3!L45+日高3!L45+十勝3!L45+釧路3!L45+根室3!L45</f>
        <v>0</v>
      </c>
      <c r="M54" s="12">
        <f>石狩3!M45+渡島・檜山3!M45+後志3!M45+空知3!M45+上川3!M45+留萌3!M45+宗谷3!M45+オホーツク3!M45+胆振3!M45+日高3!M45+十勝3!M45+釧路3!M45+根室3!M45</f>
        <v>59.9</v>
      </c>
      <c r="N54" s="12">
        <f>SUM(D54,M54)</f>
        <v>1780.8</v>
      </c>
      <c r="O54" s="29"/>
    </row>
    <row r="55" spans="1:15" ht="15.95" customHeight="1" x14ac:dyDescent="0.15">
      <c r="A55" s="13"/>
      <c r="B55" s="19"/>
      <c r="C55" s="15" t="s">
        <v>19</v>
      </c>
      <c r="D55" s="16" t="s">
        <v>20</v>
      </c>
      <c r="E55" s="30">
        <f t="shared" ref="E55:M55" si="28">IF(E54&lt;=0,"",E54/$M54%)</f>
        <v>0.33388981636060105</v>
      </c>
      <c r="F55" s="16" t="str">
        <f t="shared" si="28"/>
        <v/>
      </c>
      <c r="G55" s="16">
        <f t="shared" si="28"/>
        <v>73.956594323873119</v>
      </c>
      <c r="H55" s="16">
        <f t="shared" si="28"/>
        <v>24.040066777963272</v>
      </c>
      <c r="I55" s="16">
        <f t="shared" si="28"/>
        <v>1.669449081803005</v>
      </c>
      <c r="J55" s="16" t="str">
        <f t="shared" si="28"/>
        <v/>
      </c>
      <c r="K55" s="16" t="str">
        <f t="shared" si="28"/>
        <v/>
      </c>
      <c r="L55" s="16" t="str">
        <f t="shared" si="28"/>
        <v/>
      </c>
      <c r="M55" s="16">
        <f t="shared" si="28"/>
        <v>100</v>
      </c>
      <c r="N55" s="16" t="s">
        <v>20</v>
      </c>
    </row>
    <row r="56" spans="1:15" ht="15.95" customHeight="1" x14ac:dyDescent="0.15">
      <c r="A56" s="17"/>
      <c r="B56" s="18" t="s">
        <v>40</v>
      </c>
      <c r="C56" s="11" t="s">
        <v>18</v>
      </c>
      <c r="D56" s="12">
        <f>石狩3!D47+渡島・檜山3!D47+後志3!D47+空知3!D47+上川3!D47+留萌3!D47+宗谷3!D47+オホーツク3!D47+胆振3!D47+日高3!D47+十勝3!D47+釧路3!D47+根室3!D47</f>
        <v>1736.6</v>
      </c>
      <c r="E56" s="12">
        <f>石狩3!E47+渡島・檜山3!E47+後志3!E47+空知3!E47+上川3!E47+留萌3!E47+宗谷3!E47+オホーツク3!E47+胆振3!E47+日高3!E47+十勝3!E47+釧路3!E47+根室3!E47</f>
        <v>0.1</v>
      </c>
      <c r="F56" s="12">
        <f>石狩3!F47+渡島・檜山3!F47+後志3!F47+空知3!F47+上川3!F47+留萌3!F47+宗谷3!F47+オホーツク3!F47+胆振3!F47+日高3!F47+十勝3!F47+釧路3!F47+根室3!F47</f>
        <v>0</v>
      </c>
      <c r="G56" s="12">
        <f>石狩3!G47+渡島・檜山3!G47+後志3!G47+空知3!G47+上川3!G47+留萌3!G47+宗谷3!G47+オホーツク3!G47+胆振3!G47+日高3!G47+十勝3!G47+釧路3!G47+根室3!G47</f>
        <v>71.600000000000009</v>
      </c>
      <c r="H56" s="12">
        <f>石狩3!H47+渡島・檜山3!H47+後志3!H47+空知3!H47+上川3!H47+留萌3!H47+宗谷3!H47+オホーツク3!H47+胆振3!H47+日高3!H47+十勝3!H47+釧路3!H47+根室3!H47</f>
        <v>4.5</v>
      </c>
      <c r="I56" s="12">
        <f>石狩3!I47+渡島・檜山3!I47+後志3!I47+空知3!I47+上川3!I47+留萌3!I47+宗谷3!I47+オホーツク3!I47+胆振3!I47+日高3!I47+十勝3!I47+釧路3!I47+根室3!I47</f>
        <v>90.600000000000009</v>
      </c>
      <c r="J56" s="12">
        <f>石狩3!J47+渡島・檜山3!J47+後志3!J47+空知3!J47+上川3!J47+留萌3!J47+宗谷3!J47+オホーツク3!J47+胆振3!J47+日高3!J47+十勝3!J47+釧路3!J47+根室3!J47</f>
        <v>7.5</v>
      </c>
      <c r="K56" s="12">
        <f>石狩3!K47+渡島・檜山3!K47+後志3!K47+空知3!K47+上川3!K47+留萌3!K47+宗谷3!K47+オホーツク3!K47+胆振3!K47+日高3!K47+十勝3!K47+釧路3!K47+根室3!K47</f>
        <v>14.5</v>
      </c>
      <c r="L56" s="12">
        <f>石狩3!L47+渡島・檜山3!L47+後志3!L47+空知3!L47+上川3!L47+留萌3!L47+宗谷3!L47+オホーツク3!L47+胆振3!L47+日高3!L47+十勝3!L47+釧路3!L47+根室3!L47</f>
        <v>0</v>
      </c>
      <c r="M56" s="12">
        <f>石狩3!M47+渡島・檜山3!M47+後志3!M47+空知3!M47+上川3!M47+留萌3!M47+宗谷3!M47+オホーツク3!M47+胆振3!M47+日高3!M47+十勝3!M47+釧路3!M47+根室3!M47</f>
        <v>188.79999999999998</v>
      </c>
      <c r="N56" s="12">
        <f>SUM(D56,M56)</f>
        <v>1925.3999999999999</v>
      </c>
      <c r="O56" s="29"/>
    </row>
    <row r="57" spans="1:15" ht="15.95" customHeight="1" x14ac:dyDescent="0.15">
      <c r="A57" s="13"/>
      <c r="B57" s="19"/>
      <c r="C57" s="15" t="s">
        <v>19</v>
      </c>
      <c r="D57" s="16" t="s">
        <v>20</v>
      </c>
      <c r="E57" s="30">
        <f t="shared" ref="E57:M57" si="29">IF(E56&lt;=0,"",E56/$M56%)</f>
        <v>5.2966101694915259E-2</v>
      </c>
      <c r="F57" s="16" t="str">
        <f t="shared" si="29"/>
        <v/>
      </c>
      <c r="G57" s="16">
        <f t="shared" si="29"/>
        <v>37.923728813559329</v>
      </c>
      <c r="H57" s="16">
        <f t="shared" si="29"/>
        <v>2.3834745762711864</v>
      </c>
      <c r="I57" s="16">
        <f t="shared" si="29"/>
        <v>47.987288135593225</v>
      </c>
      <c r="J57" s="16">
        <f t="shared" si="29"/>
        <v>3.9724576271186445</v>
      </c>
      <c r="K57" s="16">
        <f t="shared" si="29"/>
        <v>7.6800847457627119</v>
      </c>
      <c r="L57" s="16" t="str">
        <f t="shared" si="29"/>
        <v/>
      </c>
      <c r="M57" s="16">
        <f t="shared" si="29"/>
        <v>100</v>
      </c>
      <c r="N57" s="16" t="s">
        <v>20</v>
      </c>
    </row>
    <row r="58" spans="1:15" ht="15.95" customHeight="1" x14ac:dyDescent="0.15">
      <c r="A58" s="17"/>
      <c r="B58" s="18" t="s">
        <v>41</v>
      </c>
      <c r="C58" s="11" t="s">
        <v>18</v>
      </c>
      <c r="D58" s="12">
        <f>石狩3!D49+渡島・檜山3!D49+後志3!D49+空知3!D49+上川3!D49+留萌3!D49+宗谷3!D49+オホーツク3!D49+胆振3!D49+日高3!D49+十勝3!D49+釧路3!D49+根室3!D49</f>
        <v>52.5</v>
      </c>
      <c r="E58" s="12">
        <f>石狩3!E49+渡島・檜山3!E49+後志3!E49+空知3!E49+上川3!E49+留萌3!E49+宗谷3!E49+オホーツク3!E49+胆振3!E49+日高3!E49+十勝3!E49+釧路3!E49+根室3!E49</f>
        <v>7.7000000000000011</v>
      </c>
      <c r="F58" s="12">
        <f>石狩3!F49+渡島・檜山3!F49+後志3!F49+空知3!F49+上川3!F49+留萌3!F49+宗谷3!F49+オホーツク3!F49+胆振3!F49+日高3!F49+十勝3!F49+釧路3!F49+根室3!F49</f>
        <v>21</v>
      </c>
      <c r="G58" s="12">
        <f>石狩3!G49+渡島・檜山3!G49+後志3!G49+空知3!G49+上川3!G49+留萌3!G49+宗谷3!G49+オホーツク3!G49+胆振3!G49+日高3!G49+十勝3!G49+釧路3!G49+根室3!G49</f>
        <v>200.5</v>
      </c>
      <c r="H58" s="12">
        <f>石狩3!H49+渡島・檜山3!H49+後志3!H49+空知3!H49+上川3!H49+留萌3!H49+宗谷3!H49+オホーツク3!H49+胆振3!H49+日高3!H49+十勝3!H49+釧路3!H49+根室3!H49</f>
        <v>69.5</v>
      </c>
      <c r="I58" s="12">
        <f>石狩3!I49+渡島・檜山3!I49+後志3!I49+空知3!I49+上川3!I49+留萌3!I49+宗谷3!I49+オホーツク3!I49+胆振3!I49+日高3!I49+十勝3!I49+釧路3!I49+根室3!I49</f>
        <v>445.1</v>
      </c>
      <c r="J58" s="12">
        <f>石狩3!J49+渡島・檜山3!J49+後志3!J49+空知3!J49+上川3!J49+留萌3!J49+宗谷3!J49+オホーツク3!J49+胆振3!J49+日高3!J49+十勝3!J49+釧路3!J49+根室3!J49</f>
        <v>32.6</v>
      </c>
      <c r="K58" s="12">
        <f>石狩3!K49+渡島・檜山3!K49+後志3!K49+空知3!K49+上川3!K49+留萌3!K49+宗谷3!K49+オホーツク3!K49+胆振3!K49+日高3!K49+十勝3!K49+釧路3!K49+根室3!K49</f>
        <v>7.6</v>
      </c>
      <c r="L58" s="12">
        <f>石狩3!L49+渡島・檜山3!L49+後志3!L49+空知3!L49+上川3!L49+留萌3!L49+宗谷3!L49+オホーツク3!L49+胆振3!L49+日高3!L49+十勝3!L49+釧路3!L49+根室3!L49</f>
        <v>4.3999999999999995</v>
      </c>
      <c r="M58" s="12">
        <f>石狩3!M49+渡島・檜山3!M49+後志3!M49+空知3!M49+上川3!M49+留萌3!M49+宗谷3!M49+オホーツク3!M49+胆振3!M49+日高3!M49+十勝3!M49+釧路3!M49+根室3!M49</f>
        <v>788.40000000000009</v>
      </c>
      <c r="N58" s="12">
        <f>SUM(D58,M58)</f>
        <v>840.90000000000009</v>
      </c>
      <c r="O58" s="29"/>
    </row>
    <row r="59" spans="1:15" ht="15.95" customHeight="1" x14ac:dyDescent="0.15">
      <c r="A59" s="13"/>
      <c r="B59" s="19"/>
      <c r="C59" s="15" t="s">
        <v>19</v>
      </c>
      <c r="D59" s="16" t="s">
        <v>20</v>
      </c>
      <c r="E59" s="30">
        <f t="shared" ref="E59:M59" si="30">IF(E58&lt;=0,"",E58/$M58%)</f>
        <v>0.97666159309994927</v>
      </c>
      <c r="F59" s="16">
        <f t="shared" si="30"/>
        <v>2.663622526636225</v>
      </c>
      <c r="G59" s="16">
        <f t="shared" si="30"/>
        <v>25.431253170979193</v>
      </c>
      <c r="H59" s="16">
        <f t="shared" si="30"/>
        <v>8.8153221714865531</v>
      </c>
      <c r="I59" s="16">
        <f t="shared" si="30"/>
        <v>56.456113647894462</v>
      </c>
      <c r="J59" s="16">
        <f t="shared" si="30"/>
        <v>4.134956874682902</v>
      </c>
      <c r="K59" s="16">
        <f t="shared" si="30"/>
        <v>0.96397767630644327</v>
      </c>
      <c r="L59" s="16">
        <f t="shared" si="30"/>
        <v>0.55809233891425658</v>
      </c>
      <c r="M59" s="16">
        <f t="shared" si="30"/>
        <v>100</v>
      </c>
      <c r="N59" s="16" t="s">
        <v>20</v>
      </c>
    </row>
    <row r="60" spans="1:15" ht="15.95" customHeight="1" x14ac:dyDescent="0.15">
      <c r="A60" s="17"/>
      <c r="B60" s="18" t="s">
        <v>42</v>
      </c>
      <c r="C60" s="11" t="s">
        <v>18</v>
      </c>
      <c r="D60" s="12">
        <f>石狩3!D51+渡島・檜山3!D51+後志3!D51+空知3!D51+上川3!D51+留萌3!D51+宗谷3!D51+オホーツク3!D51+胆振3!D51+日高3!D51+十勝3!D51+釧路3!D51+根室3!D51</f>
        <v>4172.8999999999996</v>
      </c>
      <c r="E60" s="12">
        <f>石狩3!E51+渡島・檜山3!E51+後志3!E51+空知3!E51+上川3!E51+留萌3!E51+宗谷3!E51+オホーツク3!E51+胆振3!E51+日高3!E51+十勝3!E51+釧路3!E51+根室3!E51</f>
        <v>148</v>
      </c>
      <c r="F60" s="12">
        <f>石狩3!F51+渡島・檜山3!F51+後志3!F51+空知3!F51+上川3!F51+留萌3!F51+宗谷3!F51+オホーツク3!F51+胆振3!F51+日高3!F51+十勝3!F51+釧路3!F51+根室3!F51</f>
        <v>0</v>
      </c>
      <c r="G60" s="12">
        <f>石狩3!G51+渡島・檜山3!G51+後志3!G51+空知3!G51+上川3!G51+留萌3!G51+宗谷3!G51+オホーツク3!G51+胆振3!G51+日高3!G51+十勝3!G51+釧路3!G51+根室3!G51</f>
        <v>431.09999999999997</v>
      </c>
      <c r="H60" s="12">
        <f>石狩3!H51+渡島・檜山3!H51+後志3!H51+空知3!H51+上川3!H51+留萌3!H51+宗谷3!H51+オホーツク3!H51+胆振3!H51+日高3!H51+十勝3!H51+釧路3!H51+根室3!H51</f>
        <v>0</v>
      </c>
      <c r="I60" s="12">
        <f>石狩3!I51+渡島・檜山3!I51+後志3!I51+空知3!I51+上川3!I51+留萌3!I51+宗谷3!I51+オホーツク3!I51+胆振3!I51+日高3!I51+十勝3!I51+釧路3!I51+根室3!I51</f>
        <v>0</v>
      </c>
      <c r="J60" s="12">
        <f>石狩3!J51+渡島・檜山3!J51+後志3!J51+空知3!J51+上川3!J51+留萌3!J51+宗谷3!J51+オホーツク3!J51+胆振3!J51+日高3!J51+十勝3!J51+釧路3!J51+根室3!J51</f>
        <v>0</v>
      </c>
      <c r="K60" s="12">
        <f>石狩3!K51+渡島・檜山3!K51+後志3!K51+空知3!K51+上川3!K51+留萌3!K51+宗谷3!K51+オホーツク3!K51+胆振3!K51+日高3!K51+十勝3!K51+釧路3!K51+根室3!K51</f>
        <v>0</v>
      </c>
      <c r="L60" s="12">
        <f>石狩3!L51+渡島・檜山3!L51+後志3!L51+空知3!L51+上川3!L51+留萌3!L51+宗谷3!L51+オホーツク3!L51+胆振3!L51+日高3!L51+十勝3!L51+釧路3!L51+根室3!L51</f>
        <v>13</v>
      </c>
      <c r="M60" s="12">
        <f>石狩3!M51+渡島・檜山3!M51+後志3!M51+空知3!M51+上川3!M51+留萌3!M51+宗谷3!M51+オホーツク3!M51+胆振3!M51+日高3!M51+十勝3!M51+釧路3!M51+根室3!M51</f>
        <v>592.10000000000014</v>
      </c>
      <c r="N60" s="12">
        <f>SUM(D60,M60)</f>
        <v>4765</v>
      </c>
      <c r="O60" s="29"/>
    </row>
    <row r="61" spans="1:15" ht="15.95" customHeight="1" x14ac:dyDescent="0.15">
      <c r="A61" s="13"/>
      <c r="B61" s="19"/>
      <c r="C61" s="15" t="s">
        <v>19</v>
      </c>
      <c r="D61" s="16" t="s">
        <v>20</v>
      </c>
      <c r="E61" s="30">
        <f t="shared" ref="E61:M61" si="31">IF(E60&lt;=0,"",E60/$M60%)</f>
        <v>24.995777740246574</v>
      </c>
      <c r="F61" s="16" t="str">
        <f t="shared" si="31"/>
        <v/>
      </c>
      <c r="G61" s="16">
        <f t="shared" si="31"/>
        <v>72.808647187974984</v>
      </c>
      <c r="H61" s="16" t="str">
        <f t="shared" si="31"/>
        <v/>
      </c>
      <c r="I61" s="16" t="str">
        <f t="shared" si="31"/>
        <v/>
      </c>
      <c r="J61" s="16" t="str">
        <f t="shared" si="31"/>
        <v/>
      </c>
      <c r="K61" s="16" t="str">
        <f t="shared" si="31"/>
        <v/>
      </c>
      <c r="L61" s="16">
        <f t="shared" si="31"/>
        <v>2.1955750717784155</v>
      </c>
      <c r="M61" s="16">
        <f t="shared" si="31"/>
        <v>100</v>
      </c>
      <c r="N61" s="16" t="s">
        <v>20</v>
      </c>
    </row>
    <row r="62" spans="1:15" ht="15.95" customHeight="1" x14ac:dyDescent="0.15">
      <c r="A62" s="17"/>
      <c r="B62" s="18" t="s">
        <v>43</v>
      </c>
      <c r="C62" s="11" t="s">
        <v>18</v>
      </c>
      <c r="D62" s="12">
        <f>石狩3!D53+渡島・檜山3!D53+後志3!D53+空知3!D53+上川3!D53+留萌3!D53+宗谷3!D53+オホーツク3!D53+胆振3!D53+日高3!D53+十勝3!D53+釧路3!D53+根室3!D53</f>
        <v>5836.9999999999991</v>
      </c>
      <c r="E62" s="12">
        <f>石狩3!E53+渡島・檜山3!E53+後志3!E53+空知3!E53+上川3!E53+留萌3!E53+宗谷3!E53+オホーツク3!E53+胆振3!E53+日高3!E53+十勝3!E53+釧路3!E53+根室3!E53</f>
        <v>22.2</v>
      </c>
      <c r="F62" s="12">
        <f>石狩3!F53+渡島・檜山3!F53+後志3!F53+空知3!F53+上川3!F53+留萌3!F53+宗谷3!F53+オホーツク3!F53+胆振3!F53+日高3!F53+十勝3!F53+釧路3!F53+根室3!F53</f>
        <v>0</v>
      </c>
      <c r="G62" s="12">
        <f>石狩3!G53+渡島・檜山3!G53+後志3!G53+空知3!G53+上川3!G53+留萌3!G53+宗谷3!G53+オホーツク3!G53+胆振3!G53+日高3!G53+十勝3!G53+釧路3!G53+根室3!G53</f>
        <v>150.5</v>
      </c>
      <c r="H62" s="12">
        <f>石狩3!H53+渡島・檜山3!H53+後志3!H53+空知3!H53+上川3!H53+留萌3!H53+宗谷3!H53+オホーツク3!H53+胆振3!H53+日高3!H53+十勝3!H53+釧路3!H53+根室3!H53</f>
        <v>755.8</v>
      </c>
      <c r="I62" s="12">
        <f>石狩3!I53+渡島・檜山3!I53+後志3!I53+空知3!I53+上川3!I53+留萌3!I53+宗谷3!I53+オホーツク3!I53+胆振3!I53+日高3!I53+十勝3!I53+釧路3!I53+根室3!I53</f>
        <v>1779.0000000000002</v>
      </c>
      <c r="J62" s="12">
        <f>石狩3!J53+渡島・檜山3!J53+後志3!J53+空知3!J53+上川3!J53+留萌3!J53+宗谷3!J53+オホーツク3!J53+胆振3!J53+日高3!J53+十勝3!J53+釧路3!J53+根室3!J53</f>
        <v>0</v>
      </c>
      <c r="K62" s="12">
        <f>石狩3!K53+渡島・檜山3!K53+後志3!K53+空知3!K53+上川3!K53+留萌3!K53+宗谷3!K53+オホーツク3!K53+胆振3!K53+日高3!K53+十勝3!K53+釧路3!K53+根室3!K53</f>
        <v>6.5</v>
      </c>
      <c r="L62" s="12">
        <f>石狩3!L53+渡島・檜山3!L53+後志3!L53+空知3!L53+上川3!L53+留萌3!L53+宗谷3!L53+オホーツク3!L53+胆振3!L53+日高3!L53+十勝3!L53+釧路3!L53+根室3!L53</f>
        <v>0</v>
      </c>
      <c r="M62" s="12">
        <f>石狩3!M53+渡島・檜山3!M53+後志3!M53+空知3!M53+上川3!M53+留萌3!M53+宗谷3!M53+オホーツク3!M53+胆振3!M53+日高3!M53+十勝3!M53+釧路3!M53+根室3!M53</f>
        <v>2713.9999999999995</v>
      </c>
      <c r="N62" s="12">
        <f>SUM(D62,M62)</f>
        <v>8550.9999999999982</v>
      </c>
      <c r="O62" s="29"/>
    </row>
    <row r="63" spans="1:15" ht="15.95" customHeight="1" x14ac:dyDescent="0.15">
      <c r="A63" s="13"/>
      <c r="B63" s="19"/>
      <c r="C63" s="15" t="s">
        <v>19</v>
      </c>
      <c r="D63" s="16" t="s">
        <v>20</v>
      </c>
      <c r="E63" s="30">
        <f t="shared" ref="E63:M63" si="32">IF(E62&lt;=0,"",E62/$M62%)</f>
        <v>0.81798084008843042</v>
      </c>
      <c r="F63" s="16" t="str">
        <f t="shared" si="32"/>
        <v/>
      </c>
      <c r="G63" s="16">
        <f t="shared" si="32"/>
        <v>5.5453205600589541</v>
      </c>
      <c r="H63" s="16">
        <f t="shared" si="32"/>
        <v>27.848194546794399</v>
      </c>
      <c r="I63" s="16">
        <f t="shared" si="32"/>
        <v>65.549005158437751</v>
      </c>
      <c r="J63" s="16" t="str">
        <f t="shared" si="32"/>
        <v/>
      </c>
      <c r="K63" s="16">
        <f t="shared" si="32"/>
        <v>0.2394988946204864</v>
      </c>
      <c r="L63" s="16" t="str">
        <f t="shared" si="32"/>
        <v/>
      </c>
      <c r="M63" s="16">
        <f t="shared" si="32"/>
        <v>100</v>
      </c>
      <c r="N63" s="16" t="s">
        <v>20</v>
      </c>
    </row>
    <row r="64" spans="1:15" ht="15.95" customHeight="1" x14ac:dyDescent="0.15">
      <c r="A64" s="17"/>
      <c r="B64" s="18" t="s">
        <v>44</v>
      </c>
      <c r="C64" s="11" t="s">
        <v>18</v>
      </c>
      <c r="D64" s="12">
        <f>石狩3!D55+渡島・檜山3!D55+後志3!D55+空知3!D55+上川3!D55+留萌3!D55+宗谷3!D55+オホーツク3!D55+胆振3!D55+日高3!D55+十勝3!D55+釧路3!D55+根室3!D55</f>
        <v>8273</v>
      </c>
      <c r="E64" s="12">
        <f>石狩3!E55+渡島・檜山3!E55+後志3!E55+空知3!E55+上川3!E55+留萌3!E55+宗谷3!E55+オホーツク3!E55+胆振3!E55+日高3!E55+十勝3!E55+釧路3!E55+根室3!E55</f>
        <v>952.09999999999991</v>
      </c>
      <c r="F64" s="12">
        <f>石狩3!F55+渡島・檜山3!F55+後志3!F55+空知3!F55+上川3!F55+留萌3!F55+宗谷3!F55+オホーツク3!F55+胆振3!F55+日高3!F55+十勝3!F55+釧路3!F55+根室3!F55</f>
        <v>713.69999999999993</v>
      </c>
      <c r="G64" s="12">
        <f>石狩3!G55+渡島・檜山3!G55+後志3!G55+空知3!G55+上川3!G55+留萌3!G55+宗谷3!G55+オホーツク3!G55+胆振3!G55+日高3!G55+十勝3!G55+釧路3!G55+根室3!G55</f>
        <v>7840.4</v>
      </c>
      <c r="H64" s="12">
        <f>石狩3!H55+渡島・檜山3!H55+後志3!H55+空知3!H55+上川3!H55+留萌3!H55+宗谷3!H55+オホーツク3!H55+胆振3!H55+日高3!H55+十勝3!H55+釧路3!H55+根室3!H55</f>
        <v>1453.3</v>
      </c>
      <c r="I64" s="12">
        <f>石狩3!I55+渡島・檜山3!I55+後志3!I55+空知3!I55+上川3!I55+留萌3!I55+宗谷3!I55+オホーツク3!I55+胆振3!I55+日高3!I55+十勝3!I55+釧路3!I55+根室3!I55</f>
        <v>915.09999999999991</v>
      </c>
      <c r="J64" s="12">
        <f>石狩3!J55+渡島・檜山3!J55+後志3!J55+空知3!J55+上川3!J55+留萌3!J55+宗谷3!J55+オホーツク3!J55+胆振3!J55+日高3!J55+十勝3!J55+釧路3!J55+根室3!J55</f>
        <v>88.100000000000009</v>
      </c>
      <c r="K64" s="12">
        <f>石狩3!K55+渡島・檜山3!K55+後志3!K55+空知3!K55+上川3!K55+留萌3!K55+宗谷3!K55+オホーツク3!K55+胆振3!K55+日高3!K55+十勝3!K55+釧路3!K55+根室3!K55</f>
        <v>80.3</v>
      </c>
      <c r="L64" s="12">
        <f>石狩3!L55+渡島・檜山3!L55+後志3!L55+空知3!L55+上川3!L55+留萌3!L55+宗谷3!L55+オホーツク3!L55+胆振3!L55+日高3!L55+十勝3!L55+釧路3!L55+根室3!L55</f>
        <v>186.3</v>
      </c>
      <c r="M64" s="12">
        <f>石狩3!M55+渡島・檜山3!M55+後志3!M55+空知3!M55+上川3!M55+留萌3!M55+宗谷3!M55+オホーツク3!M55+胆振3!M55+日高3!M55+十勝3!M55+釧路3!M55+根室3!M55</f>
        <v>12229.3</v>
      </c>
      <c r="N64" s="12">
        <f>SUM(D64,M64)</f>
        <v>20502.3</v>
      </c>
      <c r="O64" s="29"/>
    </row>
    <row r="65" spans="1:15" ht="15.95" customHeight="1" x14ac:dyDescent="0.15">
      <c r="A65" s="13"/>
      <c r="B65" s="19"/>
      <c r="C65" s="15" t="s">
        <v>19</v>
      </c>
      <c r="D65" s="16" t="s">
        <v>20</v>
      </c>
      <c r="E65" s="30">
        <f t="shared" ref="E65:M65" si="33">IF(E64&lt;=0,"",E64/$M64%)</f>
        <v>7.7854006361770498</v>
      </c>
      <c r="F65" s="16">
        <f t="shared" si="33"/>
        <v>5.8359840710424962</v>
      </c>
      <c r="G65" s="16">
        <f t="shared" si="33"/>
        <v>64.111600827520789</v>
      </c>
      <c r="H65" s="16">
        <f t="shared" si="33"/>
        <v>11.883754589387783</v>
      </c>
      <c r="I65" s="16">
        <f t="shared" si="33"/>
        <v>7.4828485686016366</v>
      </c>
      <c r="J65" s="16">
        <f t="shared" si="33"/>
        <v>0.72040100414578112</v>
      </c>
      <c r="K65" s="16">
        <f t="shared" si="33"/>
        <v>0.65661975746772094</v>
      </c>
      <c r="L65" s="16">
        <f t="shared" si="33"/>
        <v>1.5233905456567427</v>
      </c>
      <c r="M65" s="16">
        <f t="shared" si="33"/>
        <v>100</v>
      </c>
      <c r="N65" s="16" t="s">
        <v>20</v>
      </c>
    </row>
    <row r="66" spans="1:15" ht="15.95" customHeight="1" x14ac:dyDescent="0.15">
      <c r="A66" s="17"/>
      <c r="B66" s="18" t="s">
        <v>45</v>
      </c>
      <c r="C66" s="11" t="s">
        <v>18</v>
      </c>
      <c r="D66" s="12">
        <f>石狩3!D57+渡島・檜山3!D57+後志3!D57+空知3!D57+上川3!D57+留萌3!D57+宗谷3!D57+オホーツク3!D57+胆振3!D57+日高3!D57+十勝3!D57+釧路3!D57+根室3!D57</f>
        <v>1505.1999999999998</v>
      </c>
      <c r="E66" s="12">
        <f>石狩3!E57+渡島・檜山3!E57+後志3!E57+空知3!E57+上川3!E57+留萌3!E57+宗谷3!E57+オホーツク3!E57+胆振3!E57+日高3!E57+十勝3!E57+釧路3!E57+根室3!E57</f>
        <v>9</v>
      </c>
      <c r="F66" s="12">
        <f>石狩3!F57+渡島・檜山3!F57+後志3!F57+空知3!F57+上川3!F57+留萌3!F57+宗谷3!F57+オホーツク3!F57+胆振3!F57+日高3!F57+十勝3!F57+釧路3!F57+根室3!F57</f>
        <v>80.900000000000006</v>
      </c>
      <c r="G66" s="12">
        <f>石狩3!G57+渡島・檜山3!G57+後志3!G57+空知3!G57+上川3!G57+留萌3!G57+宗谷3!G57+オホーツク3!G57+胆振3!G57+日高3!G57+十勝3!G57+釧路3!G57+根室3!G57</f>
        <v>883.6</v>
      </c>
      <c r="H66" s="12">
        <f>石狩3!H57+渡島・檜山3!H57+後志3!H57+空知3!H57+上川3!H57+留萌3!H57+宗谷3!H57+オホーツク3!H57+胆振3!H57+日高3!H57+十勝3!H57+釧路3!H57+根室3!H57</f>
        <v>516.59999999999991</v>
      </c>
      <c r="I66" s="12">
        <f>石狩3!I57+渡島・檜山3!I57+後志3!I57+空知3!I57+上川3!I57+留萌3!I57+宗谷3!I57+オホーツク3!I57+胆振3!I57+日高3!I57+十勝3!I57+釧路3!I57+根室3!I57</f>
        <v>288.2</v>
      </c>
      <c r="J66" s="12">
        <f>石狩3!J57+渡島・檜山3!J57+後志3!J57+空知3!J57+上川3!J57+留萌3!J57+宗谷3!J57+オホーツク3!J57+胆振3!J57+日高3!J57+十勝3!J57+釧路3!J57+根室3!J57</f>
        <v>0</v>
      </c>
      <c r="K66" s="12">
        <f>石狩3!K57+渡島・檜山3!K57+後志3!K57+空知3!K57+上川3!K57+留萌3!K57+宗谷3!K57+オホーツク3!K57+胆振3!K57+日高3!K57+十勝3!K57+釧路3!K57+根室3!K57</f>
        <v>0</v>
      </c>
      <c r="L66" s="12">
        <f>石狩3!L57+渡島・檜山3!L57+後志3!L57+空知3!L57+上川3!L57+留萌3!L57+宗谷3!L57+オホーツク3!L57+胆振3!L57+日高3!L57+十勝3!L57+釧路3!L57+根室3!L57</f>
        <v>0</v>
      </c>
      <c r="M66" s="12">
        <f>石狩3!M57+渡島・檜山3!M57+後志3!M57+空知3!M57+上川3!M57+留萌3!M57+宗谷3!M57+オホーツク3!M57+胆振3!M57+日高3!M57+十勝3!M57+釧路3!M57+根室3!M57</f>
        <v>1778.3</v>
      </c>
      <c r="N66" s="12">
        <f>SUM(D66,M66)</f>
        <v>3283.5</v>
      </c>
      <c r="O66" s="29"/>
    </row>
    <row r="67" spans="1:15" ht="15.95" customHeight="1" x14ac:dyDescent="0.15">
      <c r="A67" s="13"/>
      <c r="B67" s="19"/>
      <c r="C67" s="15" t="s">
        <v>19</v>
      </c>
      <c r="D67" s="16" t="s">
        <v>20</v>
      </c>
      <c r="E67" s="30">
        <f t="shared" ref="E67:M67" si="34">IF(E66&lt;=0,"",E66/$M66%)</f>
        <v>0.50610133273350955</v>
      </c>
      <c r="F67" s="16">
        <f t="shared" si="34"/>
        <v>4.5492886464601021</v>
      </c>
      <c r="G67" s="16">
        <f t="shared" si="34"/>
        <v>49.687904178147669</v>
      </c>
      <c r="H67" s="16">
        <f t="shared" si="34"/>
        <v>29.050216498903438</v>
      </c>
      <c r="I67" s="16">
        <f t="shared" si="34"/>
        <v>16.206489343755269</v>
      </c>
      <c r="J67" s="16" t="str">
        <f t="shared" si="34"/>
        <v/>
      </c>
      <c r="K67" s="16" t="str">
        <f t="shared" si="34"/>
        <v/>
      </c>
      <c r="L67" s="16" t="str">
        <f t="shared" si="34"/>
        <v/>
      </c>
      <c r="M67" s="16">
        <f t="shared" si="34"/>
        <v>99.999999999999986</v>
      </c>
      <c r="N67" s="16" t="s">
        <v>20</v>
      </c>
    </row>
    <row r="68" spans="1:15" ht="15.95" customHeight="1" x14ac:dyDescent="0.15">
      <c r="A68" s="17"/>
      <c r="B68" s="18" t="s">
        <v>46</v>
      </c>
      <c r="C68" s="11" t="s">
        <v>18</v>
      </c>
      <c r="D68" s="12">
        <f>石狩3!D59+渡島・檜山3!D59+後志3!D59+空知3!D59+上川3!D59+留萌3!D59+宗谷3!D59+オホーツク3!D59+胆振3!D59+日高3!D59+十勝3!D59+釧路3!D59+根室3!D59</f>
        <v>5246.5999999999985</v>
      </c>
      <c r="E68" s="12">
        <f>石狩3!E59+渡島・檜山3!E59+後志3!E59+空知3!E59+上川3!E59+留萌3!E59+宗谷3!E59+オホーツク3!E59+胆振3!E59+日高3!E59+十勝3!E59+釧路3!E59+根室3!E59</f>
        <v>109.4</v>
      </c>
      <c r="F68" s="12">
        <f>石狩3!F59+渡島・檜山3!F59+後志3!F59+空知3!F59+上川3!F59+留萌3!F59+宗谷3!F59+オホーツク3!F59+胆振3!F59+日高3!F59+十勝3!F59+釧路3!F59+根室3!F59</f>
        <v>11.899999999999999</v>
      </c>
      <c r="G68" s="12">
        <f>石狩3!G59+渡島・檜山3!G59+後志3!G59+空知3!G59+上川3!G59+留萌3!G59+宗谷3!G59+オホーツク3!G59+胆振3!G59+日高3!G59+十勝3!G59+釧路3!G59+根室3!G59</f>
        <v>1594.4</v>
      </c>
      <c r="H68" s="12">
        <f>石狩3!H59+渡島・檜山3!H59+後志3!H59+空知3!H59+上川3!H59+留萌3!H59+宗谷3!H59+オホーツク3!H59+胆振3!H59+日高3!H59+十勝3!H59+釧路3!H59+根室3!H59</f>
        <v>26.6</v>
      </c>
      <c r="I68" s="12">
        <f>石狩3!I59+渡島・檜山3!I59+後志3!I59+空知3!I59+上川3!I59+留萌3!I59+宗谷3!I59+オホーツク3!I59+胆振3!I59+日高3!I59+十勝3!I59+釧路3!I59+根室3!I59</f>
        <v>2196.3999999999996</v>
      </c>
      <c r="J68" s="12">
        <f>石狩3!J59+渡島・檜山3!J59+後志3!J59+空知3!J59+上川3!J59+留萌3!J59+宗谷3!J59+オホーツク3!J59+胆振3!J59+日高3!J59+十勝3!J59+釧路3!J59+根室3!J59</f>
        <v>96.300000000000011</v>
      </c>
      <c r="K68" s="12">
        <f>石狩3!K59+渡島・檜山3!K59+後志3!K59+空知3!K59+上川3!K59+留萌3!K59+宗谷3!K59+オホーツク3!K59+胆振3!K59+日高3!K59+十勝3!K59+釧路3!K59+根室3!K59</f>
        <v>7.3</v>
      </c>
      <c r="L68" s="12">
        <f>石狩3!L59+渡島・檜山3!L59+後志3!L59+空知3!L59+上川3!L59+留萌3!L59+宗谷3!L59+オホーツク3!L59+胆振3!L59+日高3!L59+十勝3!L59+釧路3!L59+根室3!L59</f>
        <v>215.3</v>
      </c>
      <c r="M68" s="12">
        <f>石狩3!M59+渡島・檜山3!M59+後志3!M59+空知3!M59+上川3!M59+留萌3!M59+宗谷3!M59+オホーツク3!M59+胆振3!M59+日高3!M59+十勝3!M59+釧路3!M59+根室3!M59</f>
        <v>4257.5999999999995</v>
      </c>
      <c r="N68" s="12">
        <f>SUM(D68,M68)</f>
        <v>9504.1999999999971</v>
      </c>
      <c r="O68" s="29"/>
    </row>
    <row r="69" spans="1:15" ht="15.95" customHeight="1" x14ac:dyDescent="0.15">
      <c r="A69" s="13"/>
      <c r="B69" s="19"/>
      <c r="C69" s="15" t="s">
        <v>19</v>
      </c>
      <c r="D69" s="16" t="s">
        <v>20</v>
      </c>
      <c r="E69" s="30">
        <f t="shared" ref="E69:M69" si="35">IF(E68&lt;=0,"",E68/$M68%)</f>
        <v>2.5695227358136044</v>
      </c>
      <c r="F69" s="16">
        <f t="shared" si="35"/>
        <v>0.27950018789928599</v>
      </c>
      <c r="G69" s="16">
        <f t="shared" si="35"/>
        <v>37.44832769635476</v>
      </c>
      <c r="H69" s="16">
        <f t="shared" si="35"/>
        <v>0.62476512589252176</v>
      </c>
      <c r="I69" s="16">
        <f t="shared" si="35"/>
        <v>51.587748966553924</v>
      </c>
      <c r="J69" s="16">
        <f t="shared" si="35"/>
        <v>2.2618376550169117</v>
      </c>
      <c r="K69" s="16">
        <f t="shared" si="35"/>
        <v>0.17145809845922588</v>
      </c>
      <c r="L69" s="16">
        <f t="shared" si="35"/>
        <v>5.0568395340097716</v>
      </c>
      <c r="M69" s="16">
        <f t="shared" si="35"/>
        <v>100</v>
      </c>
      <c r="N69" s="16" t="s">
        <v>20</v>
      </c>
    </row>
    <row r="70" spans="1:15" ht="15.95" customHeight="1" x14ac:dyDescent="0.15">
      <c r="A70" s="17"/>
      <c r="B70" s="18" t="s">
        <v>47</v>
      </c>
      <c r="C70" s="11" t="s">
        <v>18</v>
      </c>
      <c r="D70" s="12">
        <f>石狩3!D61+渡島・檜山3!D61+後志3!D61+空知3!D61+上川3!D61+留萌3!D61+宗谷3!D61+オホーツク3!D61+胆振3!D61+日高3!D61+十勝3!D61+釧路3!D61+根室3!D61</f>
        <v>5353.3</v>
      </c>
      <c r="E70" s="12">
        <f>石狩3!E61+渡島・檜山3!E61+後志3!E61+空知3!E61+上川3!E61+留萌3!E61+宗谷3!E61+オホーツク3!E61+胆振3!E61+日高3!E61+十勝3!E61+釧路3!E61+根室3!E61</f>
        <v>0.6</v>
      </c>
      <c r="F70" s="12">
        <f>石狩3!F61+渡島・檜山3!F61+後志3!F61+空知3!F61+上川3!F61+留萌3!F61+宗谷3!F61+オホーツク3!F61+胆振3!F61+日高3!F61+十勝3!F61+釧路3!F61+根室3!F61</f>
        <v>5</v>
      </c>
      <c r="G70" s="12">
        <f>石狩3!G61+渡島・檜山3!G61+後志3!G61+空知3!G61+上川3!G61+留萌3!G61+宗谷3!G61+オホーツク3!G61+胆振3!G61+日高3!G61+十勝3!G61+釧路3!G61+根室3!G61</f>
        <v>354.1</v>
      </c>
      <c r="H70" s="12">
        <f>石狩3!H61+渡島・檜山3!H61+後志3!H61+空知3!H61+上川3!H61+留萌3!H61+宗谷3!H61+オホーツク3!H61+胆振3!H61+日高3!H61+十勝3!H61+釧路3!H61+根室3!H61</f>
        <v>0</v>
      </c>
      <c r="I70" s="12">
        <f>石狩3!I61+渡島・檜山3!I61+後志3!I61+空知3!I61+上川3!I61+留萌3!I61+宗谷3!I61+オホーツク3!I61+胆振3!I61+日高3!I61+十勝3!I61+釧路3!I61+根室3!I61</f>
        <v>403.20000000000005</v>
      </c>
      <c r="J70" s="12">
        <f>石狩3!J61+渡島・檜山3!J61+後志3!J61+空知3!J61+上川3!J61+留萌3!J61+宗谷3!J61+オホーツク3!J61+胆振3!J61+日高3!J61+十勝3!J61+釧路3!J61+根室3!J61</f>
        <v>74.7</v>
      </c>
      <c r="K70" s="12">
        <f>石狩3!K61+渡島・檜山3!K61+後志3!K61+空知3!K61+上川3!K61+留萌3!K61+宗谷3!K61+オホーツク3!K61+胆振3!K61+日高3!K61+十勝3!K61+釧路3!K61+根室3!K61</f>
        <v>31.3</v>
      </c>
      <c r="L70" s="12">
        <f>石狩3!L61+渡島・檜山3!L61+後志3!L61+空知3!L61+上川3!L61+留萌3!L61+宗谷3!L61+オホーツク3!L61+胆振3!L61+日高3!L61+十勝3!L61+釧路3!L61+根室3!L61</f>
        <v>68.2</v>
      </c>
      <c r="M70" s="12">
        <f>石狩3!M61+渡島・檜山3!M61+後志3!M61+空知3!M61+上川3!M61+留萌3!M61+宗谷3!M61+オホーツク3!M61+胆振3!M61+日高3!M61+十勝3!M61+釧路3!M61+根室3!M61</f>
        <v>937.09999999999991</v>
      </c>
      <c r="N70" s="12">
        <f>SUM(D70,M70)</f>
        <v>6290.4</v>
      </c>
      <c r="O70" s="29"/>
    </row>
    <row r="71" spans="1:15" ht="15.95" customHeight="1" x14ac:dyDescent="0.15">
      <c r="A71" s="13"/>
      <c r="B71" s="19"/>
      <c r="C71" s="15" t="s">
        <v>19</v>
      </c>
      <c r="D71" s="16" t="s">
        <v>20</v>
      </c>
      <c r="E71" s="30">
        <f t="shared" ref="E71:M71" si="36">IF(E70&lt;=0,"",E70/$M70%)</f>
        <v>6.4027318322484261E-2</v>
      </c>
      <c r="F71" s="16">
        <f t="shared" si="36"/>
        <v>0.53356098602070223</v>
      </c>
      <c r="G71" s="16">
        <f t="shared" si="36"/>
        <v>37.786789029986139</v>
      </c>
      <c r="H71" s="16" t="str">
        <f t="shared" si="36"/>
        <v/>
      </c>
      <c r="I71" s="16">
        <f t="shared" si="36"/>
        <v>43.026357912709436</v>
      </c>
      <c r="J71" s="16">
        <f t="shared" si="36"/>
        <v>7.9714011311492916</v>
      </c>
      <c r="K71" s="16">
        <f t="shared" si="36"/>
        <v>3.340091772489596</v>
      </c>
      <c r="L71" s="16">
        <f t="shared" si="36"/>
        <v>7.2777718493223791</v>
      </c>
      <c r="M71" s="16">
        <f t="shared" si="36"/>
        <v>100</v>
      </c>
      <c r="N71" s="16" t="s">
        <v>20</v>
      </c>
    </row>
    <row r="72" spans="1:15" ht="15.95" customHeight="1" x14ac:dyDescent="0.15">
      <c r="A72" s="17"/>
      <c r="B72" s="18" t="s">
        <v>48</v>
      </c>
      <c r="C72" s="11" t="s">
        <v>18</v>
      </c>
      <c r="D72" s="12">
        <f>石狩3!D63+渡島・檜山3!D63+後志3!D63+空知3!D63+上川3!D63+留萌3!D63+宗谷3!D63+オホーツク3!D63+胆振3!D63+日高3!D63+十勝3!D63+釧路3!D63+根室3!D63</f>
        <v>229.79999999999998</v>
      </c>
      <c r="E72" s="12">
        <f>石狩3!E63+渡島・檜山3!E63+後志3!E63+空知3!E63+上川3!E63+留萌3!E63+宗谷3!E63+オホーツク3!E63+胆振3!E63+日高3!E63+十勝3!E63+釧路3!E63+根室3!E63</f>
        <v>0</v>
      </c>
      <c r="F72" s="12">
        <f>石狩3!F63+渡島・檜山3!F63+後志3!F63+空知3!F63+上川3!F63+留萌3!F63+宗谷3!F63+オホーツク3!F63+胆振3!F63+日高3!F63+十勝3!F63+釧路3!F63+根室3!F63</f>
        <v>0</v>
      </c>
      <c r="G72" s="12">
        <f>石狩3!G63+渡島・檜山3!G63+後志3!G63+空知3!G63+上川3!G63+留萌3!G63+宗谷3!G63+オホーツク3!G63+胆振3!G63+日高3!G63+十勝3!G63+釧路3!G63+根室3!G63</f>
        <v>223.39999999999998</v>
      </c>
      <c r="H72" s="12">
        <f>石狩3!H63+渡島・檜山3!H63+後志3!H63+空知3!H63+上川3!H63+留萌3!H63+宗谷3!H63+オホーツク3!H63+胆振3!H63+日高3!H63+十勝3!H63+釧路3!H63+根室3!H63</f>
        <v>17.399999999999999</v>
      </c>
      <c r="I72" s="12">
        <f>石狩3!I63+渡島・檜山3!I63+後志3!I63+空知3!I63+上川3!I63+留萌3!I63+宗谷3!I63+オホーツク3!I63+胆振3!I63+日高3!I63+十勝3!I63+釧路3!I63+根室3!I63</f>
        <v>0.7</v>
      </c>
      <c r="J72" s="12">
        <f>石狩3!J63+渡島・檜山3!J63+後志3!J63+空知3!J63+上川3!J63+留萌3!J63+宗谷3!J63+オホーツク3!J63+胆振3!J63+日高3!J63+十勝3!J63+釧路3!J63+根室3!J63</f>
        <v>0</v>
      </c>
      <c r="K72" s="12">
        <f>石狩3!K63+渡島・檜山3!K63+後志3!K63+空知3!K63+上川3!K63+留萌3!K63+宗谷3!K63+オホーツク3!K63+胆振3!K63+日高3!K63+十勝3!K63+釧路3!K63+根室3!K63</f>
        <v>0</v>
      </c>
      <c r="L72" s="12">
        <f>石狩3!L63+渡島・檜山3!L63+後志3!L63+空知3!L63+上川3!L63+留萌3!L63+宗谷3!L63+オホーツク3!L63+胆振3!L63+日高3!L63+十勝3!L63+釧路3!L63+根室3!L63</f>
        <v>0</v>
      </c>
      <c r="M72" s="12">
        <f>石狩3!M63+渡島・檜山3!M63+後志3!M63+空知3!M63+上川3!M63+留萌3!M63+宗谷3!M63+オホーツク3!M63+胆振3!M63+日高3!M63+十勝3!M63+釧路3!M63+根室3!M63</f>
        <v>241.5</v>
      </c>
      <c r="N72" s="12">
        <f>SUM(M72,D72)</f>
        <v>471.29999999999995</v>
      </c>
    </row>
    <row r="73" spans="1:15" ht="15.95" customHeight="1" x14ac:dyDescent="0.15">
      <c r="A73" s="13"/>
      <c r="B73" s="19"/>
      <c r="C73" s="15" t="s">
        <v>19</v>
      </c>
      <c r="D73" s="16" t="s">
        <v>20</v>
      </c>
      <c r="E73" s="30" t="str">
        <f t="shared" ref="E73:M73" si="37">IF(E72&lt;=0,"",E72/$M72%)</f>
        <v/>
      </c>
      <c r="F73" s="16" t="str">
        <f t="shared" si="37"/>
        <v/>
      </c>
      <c r="G73" s="16">
        <f t="shared" si="37"/>
        <v>92.505175983436843</v>
      </c>
      <c r="H73" s="16">
        <f t="shared" si="37"/>
        <v>7.2049689440993783</v>
      </c>
      <c r="I73" s="16">
        <f t="shared" si="37"/>
        <v>0.28985507246376807</v>
      </c>
      <c r="J73" s="16" t="str">
        <f t="shared" si="37"/>
        <v/>
      </c>
      <c r="K73" s="16" t="str">
        <f t="shared" si="37"/>
        <v/>
      </c>
      <c r="L73" s="16" t="str">
        <f t="shared" si="37"/>
        <v/>
      </c>
      <c r="M73" s="16">
        <f t="shared" si="37"/>
        <v>100</v>
      </c>
      <c r="N73" s="16" t="s">
        <v>20</v>
      </c>
    </row>
    <row r="74" spans="1:15" ht="15.95" customHeight="1" x14ac:dyDescent="0.15">
      <c r="A74" s="17"/>
      <c r="B74" s="18" t="s">
        <v>49</v>
      </c>
      <c r="C74" s="11" t="s">
        <v>18</v>
      </c>
      <c r="D74" s="12">
        <f>石狩3!D65+渡島・檜山3!D65+後志3!D65+空知3!D65+上川3!D65+留萌3!D65+宗谷3!D65+オホーツク3!D65+胆振3!D65+日高3!D65+十勝3!D65+釧路3!D65+根室3!D65</f>
        <v>842.79999999999984</v>
      </c>
      <c r="E74" s="12">
        <f>石狩3!E65+渡島・檜山3!E65+後志3!E65+空知3!E65+上川3!E65+留萌3!E65+宗谷3!E65+オホーツク3!E65+胆振3!E65+日高3!E65+十勝3!E65+釧路3!E65+根室3!E65</f>
        <v>0</v>
      </c>
      <c r="F74" s="12">
        <f>石狩3!F65+渡島・檜山3!F65+後志3!F65+空知3!F65+上川3!F65+留萌3!F65+宗谷3!F65+オホーツク3!F65+胆振3!F65+日高3!F65+十勝3!F65+釧路3!F65+根室3!F65</f>
        <v>0</v>
      </c>
      <c r="G74" s="12">
        <f>石狩3!G65+渡島・檜山3!G65+後志3!G65+空知3!G65+上川3!G65+留萌3!G65+宗谷3!G65+オホーツク3!G65+胆振3!G65+日高3!G65+十勝3!G65+釧路3!G65+根室3!G65</f>
        <v>1.2</v>
      </c>
      <c r="H74" s="12">
        <f>石狩3!H65+渡島・檜山3!H65+後志3!H65+空知3!H65+上川3!H65+留萌3!H65+宗谷3!H65+オホーツク3!H65+胆振3!H65+日高3!H65+十勝3!H65+釧路3!H65+根室3!H65</f>
        <v>0.2</v>
      </c>
      <c r="I74" s="12">
        <f>石狩3!I65+渡島・檜山3!I65+後志3!I65+空知3!I65+上川3!I65+留萌3!I65+宗谷3!I65+オホーツク3!I65+胆振3!I65+日高3!I65+十勝3!I65+釧路3!I65+根室3!I65</f>
        <v>177.6</v>
      </c>
      <c r="J74" s="12">
        <f>石狩3!J65+渡島・檜山3!J65+後志3!J65+空知3!J65+上川3!J65+留萌3!J65+宗谷3!J65+オホーツク3!J65+胆振3!J65+日高3!J65+十勝3!J65+釧路3!J65+根室3!J65</f>
        <v>0</v>
      </c>
      <c r="K74" s="12">
        <f>石狩3!K65+渡島・檜山3!K65+後志3!K65+空知3!K65+上川3!K65+留萌3!K65+宗谷3!K65+オホーツク3!K65+胆振3!K65+日高3!K65+十勝3!K65+釧路3!K65+根室3!K65</f>
        <v>27.7</v>
      </c>
      <c r="L74" s="12">
        <f>石狩3!L65+渡島・檜山3!L65+後志3!L65+空知3!L65+上川3!L65+留萌3!L65+宗谷3!L65+オホーツク3!L65+胆振3!L65+日高3!L65+十勝3!L65+釧路3!L65+根室3!L65</f>
        <v>0</v>
      </c>
      <c r="M74" s="12">
        <f>石狩3!M65+渡島・檜山3!M65+後志3!M65+空知3!M65+上川3!M65+留萌3!M65+宗谷3!M65+オホーツク3!M65+胆振3!M65+日高3!M65+十勝3!M65+釧路3!M65+根室3!M65</f>
        <v>206.7</v>
      </c>
      <c r="N74" s="12">
        <f>SUM(M74,D74)</f>
        <v>1049.4999999999998</v>
      </c>
    </row>
    <row r="75" spans="1:15" ht="15.95" customHeight="1" x14ac:dyDescent="0.15">
      <c r="A75" s="13"/>
      <c r="B75" s="19"/>
      <c r="C75" s="15" t="s">
        <v>19</v>
      </c>
      <c r="D75" s="16" t="s">
        <v>20</v>
      </c>
      <c r="E75" s="30" t="str">
        <f t="shared" ref="E75:M75" si="38">IF(E74&lt;=0,"",E74/$M74%)</f>
        <v/>
      </c>
      <c r="F75" s="16" t="str">
        <f t="shared" si="38"/>
        <v/>
      </c>
      <c r="G75" s="16">
        <f t="shared" si="38"/>
        <v>0.58055152394775045</v>
      </c>
      <c r="H75" s="16">
        <f t="shared" si="38"/>
        <v>9.6758587324625084E-2</v>
      </c>
      <c r="I75" s="16">
        <f t="shared" si="38"/>
        <v>85.921625544267059</v>
      </c>
      <c r="J75" s="16" t="str">
        <f t="shared" si="38"/>
        <v/>
      </c>
      <c r="K75" s="16">
        <f t="shared" si="38"/>
        <v>13.401064344460572</v>
      </c>
      <c r="L75" s="16" t="str">
        <f t="shared" si="38"/>
        <v/>
      </c>
      <c r="M75" s="16">
        <f t="shared" si="38"/>
        <v>100.00000000000001</v>
      </c>
      <c r="N75" s="16" t="s">
        <v>20</v>
      </c>
    </row>
    <row r="76" spans="1:15" ht="15.95" customHeight="1" x14ac:dyDescent="0.15">
      <c r="A76" s="17"/>
      <c r="B76" s="18" t="s">
        <v>50</v>
      </c>
      <c r="C76" s="11" t="s">
        <v>18</v>
      </c>
      <c r="D76" s="12">
        <f>石狩3!D67+渡島・檜山3!D67+後志3!D67+空知3!D67+上川3!D67+留萌3!D67+宗谷3!D67+オホーツク3!D67+胆振3!D67+日高3!D67+十勝3!D67+釧路3!D67+根室3!D67</f>
        <v>1582.1999999999998</v>
      </c>
      <c r="E76" s="12">
        <f>石狩3!E67+渡島・檜山3!E67+後志3!E67+空知3!E67+上川3!E67+留萌3!E67+宗谷3!E67+オホーツク3!E67+胆振3!E67+日高3!E67+十勝3!E67+釧路3!E67+根室3!E67</f>
        <v>86</v>
      </c>
      <c r="F76" s="12">
        <f>石狩3!F67+渡島・檜山3!F67+後志3!F67+空知3!F67+上川3!F67+留萌3!F67+宗谷3!F67+オホーツク3!F67+胆振3!F67+日高3!F67+十勝3!F67+釧路3!F67+根室3!F67</f>
        <v>49.5</v>
      </c>
      <c r="G76" s="12">
        <f>石狩3!G67+渡島・檜山3!G67+後志3!G67+空知3!G67+上川3!G67+留萌3!G67+宗谷3!G67+オホーツク3!G67+胆振3!G67+日高3!G67+十勝3!G67+釧路3!G67+根室3!G67</f>
        <v>309.3</v>
      </c>
      <c r="H76" s="12">
        <f>石狩3!H67+渡島・檜山3!H67+後志3!H67+空知3!H67+上川3!H67+留萌3!H67+宗谷3!H67+オホーツク3!H67+胆振3!H67+日高3!H67+十勝3!H67+釧路3!H67+根室3!H67</f>
        <v>109</v>
      </c>
      <c r="I76" s="12">
        <f>石狩3!I67+渡島・檜山3!I67+後志3!I67+空知3!I67+上川3!I67+留萌3!I67+宗谷3!I67+オホーツク3!I67+胆振3!I67+日高3!I67+十勝3!I67+釧路3!I67+根室3!I67</f>
        <v>11.3</v>
      </c>
      <c r="J76" s="12">
        <f>石狩3!J67+渡島・檜山3!J67+後志3!J67+空知3!J67+上川3!J67+留萌3!J67+宗谷3!J67+オホーツク3!J67+胆振3!J67+日高3!J67+十勝3!J67+釧路3!J67+根室3!J67</f>
        <v>0</v>
      </c>
      <c r="K76" s="12">
        <f>石狩3!K67+渡島・檜山3!K67+後志3!K67+空知3!K67+上川3!K67+留萌3!K67+宗谷3!K67+オホーツク3!K67+胆振3!K67+日高3!K67+十勝3!K67+釧路3!K67+根室3!K67</f>
        <v>0</v>
      </c>
      <c r="L76" s="12">
        <f>石狩3!L67+渡島・檜山3!L67+後志3!L67+空知3!L67+上川3!L67+留萌3!L67+宗谷3!L67+オホーツク3!L67+胆振3!L67+日高3!L67+十勝3!L67+釧路3!L67+根室3!L67</f>
        <v>0</v>
      </c>
      <c r="M76" s="12">
        <f>石狩3!M67+渡島・檜山3!M67+後志3!M67+空知3!M67+上川3!M67+留萌3!M67+宗谷3!M67+オホーツク3!M67+胆振3!M67+日高3!M67+十勝3!M67+釧路3!M67+根室3!M67</f>
        <v>565.09999999999991</v>
      </c>
      <c r="N76" s="12">
        <f>SUM(M76,D76)</f>
        <v>2147.2999999999997</v>
      </c>
    </row>
    <row r="77" spans="1:15" ht="15.95" customHeight="1" x14ac:dyDescent="0.15">
      <c r="A77" s="13"/>
      <c r="B77" s="19"/>
      <c r="C77" s="15" t="s">
        <v>19</v>
      </c>
      <c r="D77" s="16" t="s">
        <v>20</v>
      </c>
      <c r="E77" s="30">
        <f t="shared" ref="E77:M77" si="39">IF(E76&lt;=0,"",E76/$M76%)</f>
        <v>15.218545390196429</v>
      </c>
      <c r="F77" s="16">
        <f t="shared" si="39"/>
        <v>8.7595115908688737</v>
      </c>
      <c r="G77" s="16">
        <f t="shared" si="39"/>
        <v>54.733675455671573</v>
      </c>
      <c r="H77" s="16">
        <f t="shared" si="39"/>
        <v>19.288621482923379</v>
      </c>
      <c r="I77" s="16">
        <f t="shared" si="39"/>
        <v>1.9996460803397633</v>
      </c>
      <c r="J77" s="16" t="str">
        <f t="shared" si="39"/>
        <v/>
      </c>
      <c r="K77" s="16" t="str">
        <f t="shared" si="39"/>
        <v/>
      </c>
      <c r="L77" s="16" t="str">
        <f t="shared" si="39"/>
        <v/>
      </c>
      <c r="M77" s="16">
        <f t="shared" si="39"/>
        <v>100</v>
      </c>
      <c r="N77" s="16" t="s">
        <v>20</v>
      </c>
    </row>
    <row r="78" spans="1:15" ht="15.95" customHeight="1" x14ac:dyDescent="0.15">
      <c r="A78" s="17"/>
      <c r="B78" s="18" t="s">
        <v>51</v>
      </c>
      <c r="C78" s="11" t="s">
        <v>18</v>
      </c>
      <c r="D78" s="12">
        <f>石狩3!D69+渡島・檜山3!D69+後志3!D69+空知3!D69+上川3!D69+留萌3!D69+宗谷3!D69+オホーツク3!D69+胆振3!D69+日高3!D69+十勝3!D69+釧路3!D69+根室3!D69</f>
        <v>663.6</v>
      </c>
      <c r="E78" s="12">
        <f>石狩3!E69+渡島・檜山3!E69+後志3!E69+空知3!E69+上川3!E69+留萌3!E69+宗谷3!E69+オホーツク3!E69+胆振3!E69+日高3!E69+十勝3!E69+釧路3!E69+根室3!E69</f>
        <v>23.9</v>
      </c>
      <c r="F78" s="12">
        <f>石狩3!F69+渡島・檜山3!F69+後志3!F69+空知3!F69+上川3!F69+留萌3!F69+宗谷3!F69+オホーツク3!F69+胆振3!F69+日高3!F69+十勝3!F69+釧路3!F69+根室3!F69</f>
        <v>13.3</v>
      </c>
      <c r="G78" s="12">
        <f>石狩3!G69+渡島・檜山3!G69+後志3!G69+空知3!G69+上川3!G69+留萌3!G69+宗谷3!G69+オホーツク3!G69+胆振3!G69+日高3!G69+十勝3!G69+釧路3!G69+根室3!G69</f>
        <v>1548.9</v>
      </c>
      <c r="H78" s="12">
        <f>石狩3!H69+渡島・檜山3!H69+後志3!H69+空知3!H69+上川3!H69+留萌3!H69+宗谷3!H69+オホーツク3!H69+胆振3!H69+日高3!H69+十勝3!H69+釧路3!H69+根室3!H69</f>
        <v>199.7</v>
      </c>
      <c r="I78" s="12">
        <f>石狩3!I69+渡島・檜山3!I69+後志3!I69+空知3!I69+上川3!I69+留萌3!I69+宗谷3!I69+オホーツク3!I69+胆振3!I69+日高3!I69+十勝3!I69+釧路3!I69+根室3!I69</f>
        <v>422.3</v>
      </c>
      <c r="J78" s="12">
        <f>石狩3!J69+渡島・檜山3!J69+後志3!J69+空知3!J69+上川3!J69+留萌3!J69+宗谷3!J69+オホーツク3!J69+胆振3!J69+日高3!J69+十勝3!J69+釧路3!J69+根室3!J69</f>
        <v>64.3</v>
      </c>
      <c r="K78" s="12">
        <f>石狩3!K69+渡島・檜山3!K69+後志3!K69+空知3!K69+上川3!K69+留萌3!K69+宗谷3!K69+オホーツク3!K69+胆振3!K69+日高3!K69+十勝3!K69+釧路3!K69+根室3!K69</f>
        <v>18.8</v>
      </c>
      <c r="L78" s="12">
        <f>石狩3!L69+渡島・檜山3!L69+後志3!L69+空知3!L69+上川3!L69+留萌3!L69+宗谷3!L69+オホーツク3!L69+胆振3!L69+日高3!L69+十勝3!L69+釧路3!L69+根室3!L69</f>
        <v>193</v>
      </c>
      <c r="M78" s="12">
        <f>石狩3!M69+渡島・檜山3!M69+後志3!M69+空知3!M69+上川3!M69+留萌3!M69+宗谷3!M69+オホーツク3!M69+胆振3!M69+日高3!M69+十勝3!M69+釧路3!M69+根室3!M69</f>
        <v>2484.2000000000003</v>
      </c>
      <c r="N78" s="12">
        <f>SUM(M78,D78)</f>
        <v>3147.8</v>
      </c>
    </row>
    <row r="79" spans="1:15" ht="15.95" customHeight="1" x14ac:dyDescent="0.15">
      <c r="A79" s="13"/>
      <c r="B79" s="19"/>
      <c r="C79" s="15" t="s">
        <v>19</v>
      </c>
      <c r="D79" s="16" t="s">
        <v>20</v>
      </c>
      <c r="E79" s="30">
        <f t="shared" ref="E79:M79" si="40">IF(E78&lt;=0,"",E78/$M78%)</f>
        <v>0.96208034779808371</v>
      </c>
      <c r="F79" s="16">
        <f t="shared" si="40"/>
        <v>0.53538362450688348</v>
      </c>
      <c r="G79" s="16">
        <f t="shared" si="40"/>
        <v>62.350052330730215</v>
      </c>
      <c r="H79" s="16">
        <f t="shared" si="40"/>
        <v>8.0388052491747839</v>
      </c>
      <c r="I79" s="16">
        <f t="shared" si="40"/>
        <v>16.99943643828999</v>
      </c>
      <c r="J79" s="16">
        <f t="shared" si="40"/>
        <v>2.5883584252475642</v>
      </c>
      <c r="K79" s="16">
        <f t="shared" si="40"/>
        <v>0.75678286772401571</v>
      </c>
      <c r="L79" s="16">
        <f t="shared" si="40"/>
        <v>7.7691007165284596</v>
      </c>
      <c r="M79" s="16">
        <f t="shared" si="40"/>
        <v>100</v>
      </c>
      <c r="N79" s="16" t="s">
        <v>20</v>
      </c>
    </row>
    <row r="80" spans="1:15" ht="15.95" customHeight="1" x14ac:dyDescent="0.15">
      <c r="A80" s="17"/>
      <c r="B80" s="18" t="s">
        <v>52</v>
      </c>
      <c r="C80" s="11" t="s">
        <v>18</v>
      </c>
      <c r="D80" s="12">
        <f>石狩3!D71+渡島・檜山3!D71+後志3!D71+空知3!D71+上川3!D71+留萌3!D71+宗谷3!D71+オホーツク3!D71+胆振3!D71+日高3!D71+十勝3!D71+釧路3!D71+根室3!D71</f>
        <v>224.7</v>
      </c>
      <c r="E80" s="12">
        <f>石狩3!E71+渡島・檜山3!E71+後志3!E71+空知3!E71+上川3!E71+留萌3!E71+宗谷3!E71+オホーツク3!E71+胆振3!E71+日高3!E71+十勝3!E71+釧路3!E71+根室3!E71</f>
        <v>19.600000000000001</v>
      </c>
      <c r="F80" s="12">
        <f>石狩3!F71+渡島・檜山3!F71+後志3!F71+空知3!F71+上川3!F71+留萌3!F71+宗谷3!F71+オホーツク3!F71+胆振3!F71+日高3!F71+十勝3!F71+釧路3!F71+根室3!F71</f>
        <v>16.899999999999999</v>
      </c>
      <c r="G80" s="12">
        <f>石狩3!G71+渡島・檜山3!G71+後志3!G71+空知3!G71+上川3!G71+留萌3!G71+宗谷3!G71+オホーツク3!G71+胆振3!G71+日高3!G71+十勝3!G71+釧路3!G71+根室3!G71</f>
        <v>412.09999999999997</v>
      </c>
      <c r="H80" s="12">
        <f>石狩3!H71+渡島・檜山3!H71+後志3!H71+空知3!H71+上川3!H71+留萌3!H71+宗谷3!H71+オホーツク3!H71+胆振3!H71+日高3!H71+十勝3!H71+釧路3!H71+根室3!H71</f>
        <v>88</v>
      </c>
      <c r="I80" s="12">
        <f>石狩3!I71+渡島・檜山3!I71+後志3!I71+空知3!I71+上川3!I71+留萌3!I71+宗谷3!I71+オホーツク3!I71+胆振3!I71+日高3!I71+十勝3!I71+釧路3!I71+根室3!I71</f>
        <v>130</v>
      </c>
      <c r="J80" s="12">
        <f>石狩3!J71+渡島・檜山3!J71+後志3!J71+空知3!J71+上川3!J71+留萌3!J71+宗谷3!J71+オホーツク3!J71+胆振3!J71+日高3!J71+十勝3!J71+釧路3!J71+根室3!J71</f>
        <v>24.1</v>
      </c>
      <c r="K80" s="12">
        <f>石狩3!K71+渡島・檜山3!K71+後志3!K71+空知3!K71+上川3!K71+留萌3!K71+宗谷3!K71+オホーツク3!K71+胆振3!K71+日高3!K71+十勝3!K71+釧路3!K71+根室3!K71</f>
        <v>11.899999999999999</v>
      </c>
      <c r="L80" s="12">
        <f>石狩3!L71+渡島・檜山3!L71+後志3!L71+空知3!L71+上川3!L71+留萌3!L71+宗谷3!L71+オホーツク3!L71+胆振3!L71+日高3!L71+十勝3!L71+釧路3!L71+根室3!L71</f>
        <v>66.8</v>
      </c>
      <c r="M80" s="12">
        <f>石狩3!M71+渡島・檜山3!M71+後志3!M71+空知3!M71+上川3!M71+留萌3!M71+宗谷3!M71+オホーツク3!M71+胆振3!M71+日高3!M71+十勝3!M71+釧路3!M71+根室3!M71</f>
        <v>769.4</v>
      </c>
      <c r="N80" s="12">
        <f>SUM(M80,D80)</f>
        <v>994.09999999999991</v>
      </c>
    </row>
    <row r="81" spans="1:15" ht="15.95" customHeight="1" x14ac:dyDescent="0.15">
      <c r="A81" s="13"/>
      <c r="B81" s="19"/>
      <c r="C81" s="15" t="s">
        <v>19</v>
      </c>
      <c r="D81" s="16" t="s">
        <v>20</v>
      </c>
      <c r="E81" s="30">
        <f t="shared" ref="E81:M81" si="41">IF(E80&lt;=0,"",E80/$M80%)</f>
        <v>2.5474395632960749</v>
      </c>
      <c r="F81" s="16">
        <f t="shared" si="41"/>
        <v>2.1965167663114111</v>
      </c>
      <c r="G81" s="16">
        <f t="shared" si="41"/>
        <v>53.561216532362877</v>
      </c>
      <c r="H81" s="16">
        <f t="shared" si="41"/>
        <v>11.437483753574213</v>
      </c>
      <c r="I81" s="16">
        <f t="shared" si="41"/>
        <v>16.89628281778009</v>
      </c>
      <c r="J81" s="16">
        <f t="shared" si="41"/>
        <v>3.1323108916038476</v>
      </c>
      <c r="K81" s="16">
        <f t="shared" si="41"/>
        <v>1.5466597348583311</v>
      </c>
      <c r="L81" s="16">
        <f t="shared" si="41"/>
        <v>8.6820899402131531</v>
      </c>
      <c r="M81" s="16">
        <f t="shared" si="41"/>
        <v>100</v>
      </c>
      <c r="N81" s="16" t="s">
        <v>20</v>
      </c>
    </row>
    <row r="82" spans="1:15" ht="15.95" customHeight="1" x14ac:dyDescent="0.15">
      <c r="A82" s="17"/>
      <c r="B82" s="18" t="s">
        <v>53</v>
      </c>
      <c r="C82" s="11" t="s">
        <v>18</v>
      </c>
      <c r="D82" s="12">
        <f>+空知3!D73+石狩3!D73+後志3!D73+胆振3!D73+日高3!D73+渡島・檜山3!D73+上川3!D73+留萌3!D73+宗谷3!D73+オホーツク3!D73+十勝3!D73+釧路3!D73+根室3!D73</f>
        <v>896.7</v>
      </c>
      <c r="E82" s="12">
        <f>+空知3!E73+石狩3!E73+後志3!E73+胆振3!E73+日高3!E73+渡島・檜山3!E73+上川3!E73+留萌3!E73+宗谷3!E73+オホーツク3!E73+十勝3!E73+釧路3!E73+根室3!E73</f>
        <v>0</v>
      </c>
      <c r="F82" s="12">
        <f>+空知3!F73+石狩3!F73+後志3!F73+胆振3!F73+日高3!F73+渡島・檜山3!F73+上川3!F73+留萌3!F73+宗谷3!F73+オホーツク3!F73+十勝3!F73+釧路3!F73+根室3!F73</f>
        <v>0</v>
      </c>
      <c r="G82" s="12">
        <f>+空知3!G73+石狩3!G73+後志3!G73+胆振3!G73+日高3!G73+渡島・檜山3!G73+上川3!G73+留萌3!G73+宗谷3!G73+オホーツク3!G73+十勝3!G73+釧路3!G73+根室3!G73</f>
        <v>0.6</v>
      </c>
      <c r="H82" s="12">
        <f>+空知3!H73+石狩3!H73+後志3!H73+胆振3!H73+日高3!H73+渡島・檜山3!H73+上川3!H73+留萌3!H73+宗谷3!H73+オホーツク3!H73+十勝3!H73+釧路3!H73+根室3!H73</f>
        <v>0</v>
      </c>
      <c r="I82" s="12">
        <f>+空知3!I73+石狩3!I73+後志3!I73+胆振3!I73+日高3!I73+渡島・檜山3!I73+上川3!I73+留萌3!I73+宗谷3!I73+オホーツク3!I73+十勝3!I73+釧路3!I73+根室3!I73</f>
        <v>0</v>
      </c>
      <c r="J82" s="12">
        <f>+空知3!J73+石狩3!J73+後志3!J73+胆振3!J73+日高3!J73+渡島・檜山3!J73+上川3!J73+留萌3!J73+宗谷3!J73+オホーツク3!J73+十勝3!J73+釧路3!J73+根室3!J73</f>
        <v>0</v>
      </c>
      <c r="K82" s="12">
        <f>+空知3!K73+石狩3!K73+後志3!K73+胆振3!K73+日高3!K73+渡島・檜山3!K73+上川3!K73+留萌3!K73+宗谷3!K73+オホーツク3!K73+十勝3!K73+釧路3!K73+根室3!K73</f>
        <v>0</v>
      </c>
      <c r="L82" s="12">
        <f>+空知3!L73+石狩3!L73+後志3!L73+胆振3!L73+日高3!L73+渡島・檜山3!L73+上川3!L73+留萌3!L73+宗谷3!L73+オホーツク3!L73+十勝3!L73+釧路3!L73+根室3!L73</f>
        <v>0</v>
      </c>
      <c r="M82" s="12">
        <f>石狩3!M73+渡島・檜山3!M73+後志3!M73+空知3!M73+上川3!M73+留萌3!M73+宗谷3!M73+オホーツク3!M73+胆振3!M73+日高3!M73+十勝3!M73+釧路3!M73+根室3!M73</f>
        <v>0.6</v>
      </c>
      <c r="N82" s="12">
        <f>SUM(M82,D82)</f>
        <v>897.30000000000007</v>
      </c>
    </row>
    <row r="83" spans="1:15" ht="15.95" customHeight="1" x14ac:dyDescent="0.15">
      <c r="A83" s="13"/>
      <c r="B83" s="19"/>
      <c r="C83" s="15" t="s">
        <v>19</v>
      </c>
      <c r="D83" s="16" t="s">
        <v>20</v>
      </c>
      <c r="E83" s="30" t="str">
        <f t="shared" ref="E83:M83" si="42">IF(E82&lt;=0,"",E82/$M82%)</f>
        <v/>
      </c>
      <c r="F83" s="16" t="str">
        <f t="shared" si="42"/>
        <v/>
      </c>
      <c r="G83" s="16">
        <f t="shared" si="42"/>
        <v>100</v>
      </c>
      <c r="H83" s="16" t="str">
        <f t="shared" si="42"/>
        <v/>
      </c>
      <c r="I83" s="16" t="str">
        <f t="shared" si="42"/>
        <v/>
      </c>
      <c r="J83" s="16" t="str">
        <f t="shared" si="42"/>
        <v/>
      </c>
      <c r="K83" s="16" t="str">
        <f t="shared" si="42"/>
        <v/>
      </c>
      <c r="L83" s="16" t="str">
        <f t="shared" si="42"/>
        <v/>
      </c>
      <c r="M83" s="16">
        <f t="shared" si="42"/>
        <v>100</v>
      </c>
      <c r="N83" s="16" t="s">
        <v>20</v>
      </c>
    </row>
    <row r="84" spans="1:15" ht="15.95" customHeight="1" x14ac:dyDescent="0.15">
      <c r="A84" s="17"/>
      <c r="B84" s="18" t="s">
        <v>54</v>
      </c>
      <c r="C84" s="11" t="s">
        <v>18</v>
      </c>
      <c r="D84" s="12">
        <f>石狩3!D75+渡島・檜山3!D75+後志3!D75+空知3!D75+上川3!D75+留萌3!D75+宗谷3!D75+オホーツク3!D75+胆振3!D75+日高3!D75+十勝3!D75+釧路3!D75+根室3!D75</f>
        <v>135.70000000000002</v>
      </c>
      <c r="E84" s="12">
        <f>石狩3!E75+渡島・檜山3!E75+後志3!E75+空知3!E75+上川3!E75+留萌3!E75+宗谷3!E75+オホーツク3!E75+胆振3!E75+日高3!E75+十勝3!E75+釧路3!E75+根室3!E75</f>
        <v>0</v>
      </c>
      <c r="F84" s="12">
        <f>石狩3!F75+渡島・檜山3!F75+後志3!F75+空知3!F75+上川3!F75+留萌3!F75+宗谷3!F75+オホーツク3!F75+胆振3!F75+日高3!F75+十勝3!F75+釧路3!F75+根室3!F75</f>
        <v>0</v>
      </c>
      <c r="G84" s="12">
        <f>石狩3!G75+渡島・檜山3!G75+後志3!G75+空知3!G75+上川3!G75+留萌3!G75+宗谷3!G75+オホーツク3!G75+胆振3!G75+日高3!G75+十勝3!G75+釧路3!G75+根室3!G75</f>
        <v>0</v>
      </c>
      <c r="H84" s="12">
        <f>石狩3!H75+渡島・檜山3!H75+後志3!H75+空知3!H75+上川3!H75+留萌3!H75+宗谷3!H75+オホーツク3!H75+胆振3!H75+日高3!H75+十勝3!H75+釧路3!H75+根室3!H75</f>
        <v>0</v>
      </c>
      <c r="I84" s="12">
        <f>石狩3!I75+渡島・檜山3!I75+後志3!I75+空知3!I75+上川3!I75+留萌3!I75+宗谷3!I75+オホーツク3!I75+胆振3!I75+日高3!I75+十勝3!I75+釧路3!I75+根室3!I75</f>
        <v>0</v>
      </c>
      <c r="J84" s="12">
        <f>石狩3!J75+渡島・檜山3!J75+後志3!J75+空知3!J75+上川3!J75+留萌3!J75+宗谷3!J75+オホーツク3!J75+胆振3!J75+日高3!J75+十勝3!J75+釧路3!J75+根室3!J75</f>
        <v>0</v>
      </c>
      <c r="K84" s="12">
        <f>石狩3!K75+渡島・檜山3!K75+後志3!K75+空知3!K75+上川3!K75+留萌3!K75+宗谷3!K75+オホーツク3!K75+胆振3!K75+日高3!K75+十勝3!K75+釧路3!K75+根室3!K75</f>
        <v>0</v>
      </c>
      <c r="L84" s="12">
        <f>石狩3!L75+渡島・檜山3!L75+後志3!L75+空知3!L75+上川3!L75+留萌3!L75+宗谷3!L75+オホーツク3!L75+胆振3!L75+日高3!L75+十勝3!L75+釧路3!L75+根室3!L75</f>
        <v>0</v>
      </c>
      <c r="M84" s="12">
        <f>石狩3!M75+渡島・檜山3!M75+後志3!M75+空知3!M75+上川3!M75+留萌3!M75+宗谷3!M75+オホーツク3!M75+胆振3!M75+日高3!M75+十勝3!M75+釧路3!M75+根室3!M75</f>
        <v>0</v>
      </c>
      <c r="N84" s="12">
        <f>SUM(M84,D84)</f>
        <v>135.70000000000002</v>
      </c>
    </row>
    <row r="85" spans="1:15" ht="15.95" customHeight="1" x14ac:dyDescent="0.15">
      <c r="A85" s="13"/>
      <c r="B85" s="19"/>
      <c r="C85" s="15" t="s">
        <v>19</v>
      </c>
      <c r="D85" s="16" t="s">
        <v>20</v>
      </c>
      <c r="E85" s="30" t="str">
        <f t="shared" ref="E85:M85" si="43">IF(E84&lt;=0,"",E84/$M84%)</f>
        <v/>
      </c>
      <c r="F85" s="16" t="str">
        <f t="shared" si="43"/>
        <v/>
      </c>
      <c r="G85" s="16" t="str">
        <f t="shared" si="43"/>
        <v/>
      </c>
      <c r="H85" s="16" t="str">
        <f t="shared" si="43"/>
        <v/>
      </c>
      <c r="I85" s="16" t="str">
        <f t="shared" si="43"/>
        <v/>
      </c>
      <c r="J85" s="16" t="str">
        <f t="shared" si="43"/>
        <v/>
      </c>
      <c r="K85" s="16" t="str">
        <f t="shared" si="43"/>
        <v/>
      </c>
      <c r="L85" s="16" t="str">
        <f t="shared" si="43"/>
        <v/>
      </c>
      <c r="M85" s="16" t="str">
        <f t="shared" si="43"/>
        <v/>
      </c>
      <c r="N85" s="16" t="s">
        <v>20</v>
      </c>
    </row>
    <row r="86" spans="1:15" ht="15.95" customHeight="1" x14ac:dyDescent="0.15">
      <c r="A86" s="17"/>
      <c r="B86" s="18" t="s">
        <v>55</v>
      </c>
      <c r="C86" s="11" t="s">
        <v>18</v>
      </c>
      <c r="D86" s="12">
        <f>石狩3!D77+渡島・檜山3!D77+後志3!D77+空知3!D77+上川3!D77+留萌3!D77+宗谷3!D77+オホーツク3!D77+胆振3!D77+日高3!D77+十勝3!D77+釧路3!D77+根室3!D77</f>
        <v>170.89999999999998</v>
      </c>
      <c r="E86" s="12">
        <f>石狩3!E77+渡島・檜山3!E77+後志3!E77+空知3!E77+上川3!E77+留萌3!E77+宗谷3!E77+オホーツク3!E77+胆振3!E77+日高3!E77+十勝3!E77+釧路3!E77+根室3!E77</f>
        <v>2.9</v>
      </c>
      <c r="F86" s="12">
        <f>石狩3!F77+渡島・檜山3!F77+後志3!F77+空知3!F77+上川3!F77+留萌3!F77+宗谷3!F77+オホーツク3!F77+胆振3!F77+日高3!F77+十勝3!F77+釧路3!F77+根室3!F77</f>
        <v>0</v>
      </c>
      <c r="G86" s="12">
        <f>石狩3!G77+渡島・檜山3!G77+後志3!G77+空知3!G77+上川3!G77+留萌3!G77+宗谷3!G77+オホーツク3!G77+胆振3!G77+日高3!G77+十勝3!G77+釧路3!G77+根室3!G77</f>
        <v>10.9</v>
      </c>
      <c r="H86" s="12">
        <f>石狩3!H77+渡島・檜山3!H77+後志3!H77+空知3!H77+上川3!H77+留萌3!H77+宗谷3!H77+オホーツク3!H77+胆振3!H77+日高3!H77+十勝3!H77+釧路3!H77+根室3!H77</f>
        <v>13.8</v>
      </c>
      <c r="I86" s="12">
        <f>石狩3!I77+渡島・檜山3!I77+後志3!I77+空知3!I77+上川3!I77+留萌3!I77+宗谷3!I77+オホーツク3!I77+胆振3!I77+日高3!I77+十勝3!I77+釧路3!I77+根室3!I77</f>
        <v>6.2</v>
      </c>
      <c r="J86" s="12">
        <f>石狩3!J77+渡島・檜山3!J77+後志3!J77+空知3!J77+上川3!J77+留萌3!J77+宗谷3!J77+オホーツク3!J77+胆振3!J77+日高3!J77+十勝3!J77+釧路3!J77+根室3!J77</f>
        <v>0</v>
      </c>
      <c r="K86" s="12">
        <f>石狩3!K77+渡島・檜山3!K77+後志3!K77+空知3!K77+上川3!K77+留萌3!K77+宗谷3!K77+オホーツク3!K77+胆振3!K77+日高3!K77+十勝3!K77+釧路3!K77+根室3!K77</f>
        <v>0</v>
      </c>
      <c r="L86" s="12">
        <f>石狩3!L77+渡島・檜山3!L77+後志3!L77+空知3!L77+上川3!L77+留萌3!L77+宗谷3!L77+オホーツク3!L77+胆振3!L77+日高3!L77+十勝3!L77+釧路3!L77+根室3!L77</f>
        <v>0</v>
      </c>
      <c r="M86" s="12">
        <f>石狩3!M77+渡島・檜山3!M77+後志3!M77+空知3!M77+上川3!M77+留萌3!M77+宗谷3!M77+オホーツク3!M77+胆振3!M77+日高3!M77+十勝3!M77+釧路3!M77+根室3!M77</f>
        <v>33.800000000000004</v>
      </c>
      <c r="N86" s="12">
        <f>SUM(M86,D86)</f>
        <v>204.7</v>
      </c>
    </row>
    <row r="87" spans="1:15" ht="15.95" customHeight="1" x14ac:dyDescent="0.15">
      <c r="A87" s="13"/>
      <c r="B87" s="19"/>
      <c r="C87" s="15" t="s">
        <v>19</v>
      </c>
      <c r="D87" s="16" t="s">
        <v>20</v>
      </c>
      <c r="E87" s="30">
        <f t="shared" ref="E87:M87" si="44">IF(E86&lt;=0,"",E86/$M86%)</f>
        <v>8.5798816568047336</v>
      </c>
      <c r="F87" s="16" t="str">
        <f t="shared" si="44"/>
        <v/>
      </c>
      <c r="G87" s="16">
        <f t="shared" si="44"/>
        <v>32.248520710059168</v>
      </c>
      <c r="H87" s="16">
        <f t="shared" si="44"/>
        <v>40.828402366863905</v>
      </c>
      <c r="I87" s="16">
        <f t="shared" si="44"/>
        <v>18.34319526627219</v>
      </c>
      <c r="J87" s="16" t="str">
        <f t="shared" si="44"/>
        <v/>
      </c>
      <c r="K87" s="16" t="str">
        <f t="shared" si="44"/>
        <v/>
      </c>
      <c r="L87" s="16" t="str">
        <f t="shared" si="44"/>
        <v/>
      </c>
      <c r="M87" s="16">
        <f t="shared" si="44"/>
        <v>100</v>
      </c>
      <c r="N87" s="16" t="s">
        <v>20</v>
      </c>
    </row>
    <row r="88" spans="1:15" ht="15.95" customHeight="1" x14ac:dyDescent="0.15">
      <c r="A88" s="17"/>
      <c r="B88" s="18" t="s">
        <v>56</v>
      </c>
      <c r="C88" s="11" t="s">
        <v>18</v>
      </c>
      <c r="D88" s="12">
        <f>石狩3!D79+渡島・檜山3!D79+後志3!D79+空知3!D79+上川3!D79+留萌3!D79+宗谷3!D79+オホーツク3!D79+胆振3!D79+日高3!D79+十勝3!D79+釧路3!D79+根室3!D79</f>
        <v>1115.4000000000001</v>
      </c>
      <c r="E88" s="12">
        <f>石狩3!E79+渡島・檜山3!E79+後志3!E79+空知3!E79+上川3!E79+留萌3!E79+宗谷3!E79+オホーツク3!E79+胆振3!E79+日高3!E79+十勝3!E79+釧路3!E79+根室3!E79</f>
        <v>23.200000000000003</v>
      </c>
      <c r="F88" s="12">
        <f>石狩3!F79+渡島・檜山3!F79+後志3!F79+空知3!F79+上川3!F79+留萌3!F79+宗谷3!F79+オホーツク3!F79+胆振3!F79+日高3!F79+十勝3!F79+釧路3!F79+根室3!F79</f>
        <v>11.4</v>
      </c>
      <c r="G88" s="12">
        <f>石狩3!G79+渡島・檜山3!G79+後志3!G79+空知3!G79+上川3!G79+留萌3!G79+宗谷3!G79+オホーツク3!G79+胆振3!G79+日高3!G79+十勝3!G79+釧路3!G79+根室3!G79</f>
        <v>81.799999999999983</v>
      </c>
      <c r="H88" s="12">
        <f>石狩3!H79+渡島・檜山3!H79+後志3!H79+空知3!H79+上川3!H79+留萌3!H79+宗谷3!H79+オホーツク3!H79+胆振3!H79+日高3!H79+十勝3!H79+釧路3!H79+根室3!H79</f>
        <v>12.600000000000001</v>
      </c>
      <c r="I88" s="12">
        <f>石狩3!I79+渡島・檜山3!I79+後志3!I79+空知3!I79+上川3!I79+留萌3!I79+宗谷3!I79+オホーツク3!I79+胆振3!I79+日高3!I79+十勝3!I79+釧路3!I79+根室3!I79</f>
        <v>41.3</v>
      </c>
      <c r="J88" s="12">
        <f>石狩3!J79+渡島・檜山3!J79+後志3!J79+空知3!J79+上川3!J79+留萌3!J79+宗谷3!J79+オホーツク3!J79+胆振3!J79+日高3!J79+十勝3!J79+釧路3!J79+根室3!J79</f>
        <v>3.6</v>
      </c>
      <c r="K88" s="12">
        <f>石狩3!K79+渡島・檜山3!K79+後志3!K79+空知3!K79+上川3!K79+留萌3!K79+宗谷3!K79+オホーツク3!K79+胆振3!K79+日高3!K79+十勝3!K79+釧路3!K79+根室3!K79</f>
        <v>11</v>
      </c>
      <c r="L88" s="12">
        <f>石狩3!L79+渡島・檜山3!L79+後志3!L79+空知3!L79+上川3!L79+留萌3!L79+宗谷3!L79+オホーツク3!L79+胆振3!L79+日高3!L79+十勝3!L79+釧路3!L79+根室3!L79</f>
        <v>6.3</v>
      </c>
      <c r="M88" s="12">
        <f>石狩3!M79+渡島・檜山3!M79+後志3!M79+空知3!M79+上川3!M79+留萌3!M79+宗谷3!M79+オホーツク3!M79+胆振3!M79+日高3!M79+十勝3!M79+釧路3!M79+根室3!M79</f>
        <v>191.2</v>
      </c>
      <c r="N88" s="12">
        <f>SUM(D88,M88)</f>
        <v>1306.6000000000001</v>
      </c>
      <c r="O88" s="29"/>
    </row>
    <row r="89" spans="1:15" ht="15.95" customHeight="1" x14ac:dyDescent="0.15">
      <c r="A89" s="13"/>
      <c r="B89" s="19"/>
      <c r="C89" s="15" t="s">
        <v>19</v>
      </c>
      <c r="D89" s="16" t="s">
        <v>20</v>
      </c>
      <c r="E89" s="30">
        <f t="shared" ref="E89:M89" si="45">IF(E88&lt;=0,"",E88/$M88%)</f>
        <v>12.133891213389123</v>
      </c>
      <c r="F89" s="16">
        <f t="shared" si="45"/>
        <v>5.96234309623431</v>
      </c>
      <c r="G89" s="16">
        <f t="shared" si="45"/>
        <v>42.782426778242673</v>
      </c>
      <c r="H89" s="16">
        <f t="shared" si="45"/>
        <v>6.5899581589958167</v>
      </c>
      <c r="I89" s="16">
        <f t="shared" si="45"/>
        <v>21.60041841004184</v>
      </c>
      <c r="J89" s="16">
        <f t="shared" si="45"/>
        <v>1.882845188284519</v>
      </c>
      <c r="K89" s="16">
        <f t="shared" si="45"/>
        <v>5.7531380753138075</v>
      </c>
      <c r="L89" s="16">
        <f t="shared" si="45"/>
        <v>3.2949790794979079</v>
      </c>
      <c r="M89" s="16">
        <f t="shared" si="45"/>
        <v>100</v>
      </c>
      <c r="N89" s="16" t="s">
        <v>20</v>
      </c>
    </row>
    <row r="90" spans="1:15" ht="15.95" customHeight="1" x14ac:dyDescent="0.15">
      <c r="A90" s="9" t="s">
        <v>57</v>
      </c>
      <c r="B90" s="10"/>
      <c r="C90" s="11" t="s">
        <v>18</v>
      </c>
      <c r="D90" s="12">
        <f ca="1">石狩3!D81+渡島・檜山3!D81+後志3!D81+空知3!D81+上川3!D81+留萌3!D81+宗谷3!D81+オホーツク3!D81+胆振3!D81+日高3!D81+十勝3!D81+釧路3!D81+根室3!D81</f>
        <v>2355.4999999999995</v>
      </c>
      <c r="E90" s="12">
        <f ca="1">石狩3!E81+渡島・檜山3!E81+後志3!E81+空知3!E81+上川3!E81+留萌3!E81+宗谷3!E81+オホーツク3!E81+胆振3!E81+日高3!E81+十勝3!E81+釧路3!E81+根室3!E81</f>
        <v>0</v>
      </c>
      <c r="F90" s="12">
        <f ca="1">石狩3!F81+渡島・檜山3!F81+後志3!F81+空知3!F81+上川3!F81+留萌3!F81+宗谷3!F81+オホーツク3!F81+胆振3!F81+日高3!F81+十勝3!F81+釧路3!F81+根室3!F81</f>
        <v>0</v>
      </c>
      <c r="G90" s="12">
        <f ca="1">石狩3!G81+渡島・檜山3!G81+後志3!G81+空知3!G81+上川3!G81+留萌3!G81+宗谷3!G81+オホーツク3!G81+胆振3!G81+日高3!G81+十勝3!G81+釧路3!G81+根室3!G81</f>
        <v>262.89999999999998</v>
      </c>
      <c r="H90" s="12">
        <f ca="1">石狩3!H81+渡島・檜山3!H81+後志3!H81+空知3!H81+上川3!H81+留萌3!H81+宗谷3!H81+オホーツク3!H81+胆振3!H81+日高3!H81+十勝3!H81+釧路3!H81+根室3!H81</f>
        <v>43.199999999999996</v>
      </c>
      <c r="I90" s="12">
        <f ca="1">石狩3!I81+渡島・檜山3!I81+後志3!I81+空知3!I81+上川3!I81+留萌3!I81+宗谷3!I81+オホーツク3!I81+胆振3!I81+日高3!I81+十勝3!I81+釧路3!I81+根室3!I81</f>
        <v>73.199999999999989</v>
      </c>
      <c r="J90" s="12">
        <f ca="1">石狩3!J81+渡島・檜山3!J81+後志3!J81+空知3!J81+上川3!J81+留萌3!J81+宗谷3!J81+オホーツク3!J81+胆振3!J81+日高3!J81+十勝3!J81+釧路3!J81+根室3!J81</f>
        <v>186.1</v>
      </c>
      <c r="K90" s="12">
        <f ca="1">石狩3!K81+渡島・檜山3!K81+後志3!K81+空知3!K81+上川3!K81+留萌3!K81+宗谷3!K81+オホーツク3!K81+胆振3!K81+日高3!K81+十勝3!K81+釧路3!K81+根室3!K81</f>
        <v>0.5</v>
      </c>
      <c r="L90" s="12">
        <f ca="1">石狩3!L81+渡島・檜山3!L81+後志3!L81+空知3!L81+上川3!L81+留萌3!L81+宗谷3!L81+オホーツク3!L81+胆振3!L81+日高3!L81+十勝3!L81+釧路3!L81+根室3!L81</f>
        <v>30.900000000000002</v>
      </c>
      <c r="M90" s="12">
        <f ca="1">石狩3!M81+渡島・檜山3!M81+後志3!M81+空知3!M81+上川3!M81+留萌3!M81+宗谷3!M81+オホーツク3!M81+胆振3!M81+日高3!M81+十勝3!M81+釧路3!M81+根室3!M81</f>
        <v>596.79999999999995</v>
      </c>
      <c r="N90" s="12">
        <f ca="1">SUM(D90,M90)</f>
        <v>2952.2999999999993</v>
      </c>
      <c r="O90" s="29"/>
    </row>
    <row r="91" spans="1:15" ht="15.95" customHeight="1" x14ac:dyDescent="0.15">
      <c r="A91" s="13"/>
      <c r="B91" s="14"/>
      <c r="C91" s="15" t="s">
        <v>19</v>
      </c>
      <c r="D91" s="16" t="s">
        <v>20</v>
      </c>
      <c r="E91" s="30" t="str">
        <f t="shared" ref="E91:M91" ca="1" si="46">IF(E90&lt;=0,"",E90/$M90%)</f>
        <v/>
      </c>
      <c r="F91" s="16" t="str">
        <f t="shared" ca="1" si="46"/>
        <v/>
      </c>
      <c r="G91" s="16">
        <f t="shared" ca="1" si="46"/>
        <v>44.051608579088466</v>
      </c>
      <c r="H91" s="16">
        <f t="shared" ca="1" si="46"/>
        <v>7.2386058981233239</v>
      </c>
      <c r="I91" s="16">
        <f t="shared" ca="1" si="46"/>
        <v>12.265415549597853</v>
      </c>
      <c r="J91" s="16">
        <f t="shared" ca="1" si="46"/>
        <v>31.182975871313673</v>
      </c>
      <c r="K91" s="16">
        <f t="shared" ca="1" si="46"/>
        <v>8.3780160857908847E-2</v>
      </c>
      <c r="L91" s="16">
        <f t="shared" ca="1" si="46"/>
        <v>5.1776139410187669</v>
      </c>
      <c r="M91" s="16">
        <f t="shared" ca="1" si="46"/>
        <v>99.999999999999986</v>
      </c>
      <c r="N91" s="16" t="s">
        <v>20</v>
      </c>
    </row>
    <row r="92" spans="1:15" ht="15.95" customHeight="1" x14ac:dyDescent="0.15">
      <c r="A92" s="17"/>
      <c r="B92" s="18" t="s">
        <v>60</v>
      </c>
      <c r="C92" s="11" t="s">
        <v>18</v>
      </c>
      <c r="D92" s="12">
        <f>空知3!D83+石狩3!D83+渡島・檜山3!D83+後志3!D83+上川3!D83+留萌3!D83+宗谷3!D83+オホーツク3!D83+胆振3!D83+日高3!D83+十勝3!D83+釧路3!D83+根室3!D83</f>
        <v>895.2</v>
      </c>
      <c r="E92" s="12">
        <f>空知3!E83+石狩3!E83+渡島・檜山3!E83+後志3!E83+上川3!E83+留萌3!E83+宗谷3!E83+オホーツク3!E83+胆振3!E83+日高3!E83+十勝3!E83+釧路3!E83+根室3!E83</f>
        <v>0</v>
      </c>
      <c r="F92" s="12">
        <f>空知3!F83+石狩3!F83+渡島・檜山3!F83+後志3!F83+上川3!F83+留萌3!F83+宗谷3!F83+オホーツク3!F83+胆振3!F83+日高3!F83+十勝3!F83+釧路3!F83+根室3!F83</f>
        <v>0</v>
      </c>
      <c r="G92" s="12">
        <f>空知3!G83+石狩3!G83+渡島・檜山3!G83+後志3!G83+上川3!G83+留萌3!G83+宗谷3!G83+オホーツク3!G83+胆振3!G83+日高3!G83+十勝3!G83+釧路3!G83+根室3!G83</f>
        <v>1.8</v>
      </c>
      <c r="H92" s="12">
        <f>空知3!H83+石狩3!H83+渡島・檜山3!H83+後志3!H83+上川3!H83+留萌3!H83+宗谷3!H83+オホーツク3!H83+胆振3!H83+日高3!H83+十勝3!H83+釧路3!H83+根室3!H83</f>
        <v>0</v>
      </c>
      <c r="I92" s="12">
        <f>空知3!I83+石狩3!I83+渡島・檜山3!I83+後志3!I83+上川3!I83+留萌3!I83+宗谷3!I83+オホーツク3!I83+胆振3!I83+日高3!I83+十勝3!I83+釧路3!I83+根室3!I83</f>
        <v>6.8</v>
      </c>
      <c r="J92" s="12">
        <f>空知3!J83+石狩3!J83+渡島・檜山3!J83+後志3!J83+上川3!J83+留萌3!J83+宗谷3!J83+オホーツク3!J83+胆振3!J83+日高3!J83+十勝3!J83+釧路3!J83+根室3!J83</f>
        <v>0</v>
      </c>
      <c r="K92" s="12">
        <f>空知3!K83+石狩3!K83+渡島・檜山3!K83+後志3!K83+上川3!K83+留萌3!K83+宗谷3!K83+オホーツク3!K83+胆振3!K83+日高3!K83+十勝3!K83+釧路3!K83+根室3!K83</f>
        <v>0</v>
      </c>
      <c r="L92" s="12">
        <f>空知3!L83+石狩3!L83+渡島・檜山3!L83+後志3!L83+上川3!L83+留萌3!L83+宗谷3!L83+オホーツク3!L83+胆振3!L83+日高3!L83+十勝3!L83+釧路3!L83+根室3!L83</f>
        <v>24.1</v>
      </c>
      <c r="M92" s="12">
        <f>空知3!M83+石狩3!M83+渡島・檜山3!M83+後志3!M83+空知3!M83+上川3!M83+留萌3!M83+宗谷3!M83+オホーツク3!M83+胆振3!M83+日高3!M83+十勝3!M83+釧路3!M83+根室3!M83</f>
        <v>32.700000000000003</v>
      </c>
      <c r="N92" s="12">
        <f>SUM(M92,D92)</f>
        <v>927.90000000000009</v>
      </c>
    </row>
    <row r="93" spans="1:15" ht="15.95" customHeight="1" x14ac:dyDescent="0.15">
      <c r="A93" s="13"/>
      <c r="B93" s="19"/>
      <c r="C93" s="15" t="s">
        <v>19</v>
      </c>
      <c r="D93" s="16" t="s">
        <v>20</v>
      </c>
      <c r="E93" s="30" t="str">
        <f t="shared" ref="E93:M93" si="47">IF(E92&lt;=0,"",E92/$M92%)</f>
        <v/>
      </c>
      <c r="F93" s="16" t="str">
        <f t="shared" si="47"/>
        <v/>
      </c>
      <c r="G93" s="16">
        <f t="shared" si="47"/>
        <v>5.5045871559633026</v>
      </c>
      <c r="H93" s="16" t="str">
        <f t="shared" si="47"/>
        <v/>
      </c>
      <c r="I93" s="16">
        <f t="shared" si="47"/>
        <v>20.795107033639141</v>
      </c>
      <c r="J93" s="16" t="str">
        <f t="shared" si="47"/>
        <v/>
      </c>
      <c r="K93" s="16" t="str">
        <f t="shared" si="47"/>
        <v/>
      </c>
      <c r="L93" s="16">
        <f t="shared" si="47"/>
        <v>73.700305810397552</v>
      </c>
      <c r="M93" s="16">
        <f t="shared" si="47"/>
        <v>100</v>
      </c>
      <c r="N93" s="16" t="s">
        <v>20</v>
      </c>
    </row>
    <row r="94" spans="1:15" ht="15.95" customHeight="1" x14ac:dyDescent="0.15">
      <c r="A94" s="17"/>
      <c r="B94" s="18" t="s">
        <v>61</v>
      </c>
      <c r="C94" s="11" t="s">
        <v>18</v>
      </c>
      <c r="D94" s="12">
        <f>空知3!D85+石狩3!D85+渡島・檜山3!D85+後志3!D85+空知3!D85+上川3!D85+留萌3!D85+宗谷3!D85+オホーツク3!D85+胆振3!D85+日高3!D85+十勝3!D85+釧路3!D85+根室3!D85</f>
        <v>774.80000000000007</v>
      </c>
      <c r="E94" s="12">
        <f>空知3!E85+石狩3!E85+渡島・檜山3!E85+後志3!E85+空知3!E85+上川3!E85+留萌3!E85+宗谷3!E85+オホーツク3!E85+胆振3!E85+日高3!E85+十勝3!E85+釧路3!E85+根室3!E85</f>
        <v>0</v>
      </c>
      <c r="F94" s="12">
        <f>空知3!F85+石狩3!F85+渡島・檜山3!F85+後志3!F85+空知3!F85+上川3!F85+留萌3!F85+宗谷3!F85+オホーツク3!F85+胆振3!F85+日高3!F85+十勝3!F85+釧路3!F85+根室3!F85</f>
        <v>0</v>
      </c>
      <c r="G94" s="12">
        <f>空知3!G85+石狩3!G85+渡島・檜山3!G85+後志3!G85+空知3!G85+上川3!G85+留萌3!G85+宗谷3!G85+オホーツク3!G85+胆振3!G85+日高3!G85+十勝3!G85+釧路3!G85+根室3!G85</f>
        <v>0</v>
      </c>
      <c r="H94" s="12">
        <f>空知3!H85+石狩3!H85+渡島・檜山3!H85+後志3!H85+空知3!H85+上川3!H85+留萌3!H85+宗谷3!H85+オホーツク3!H85+胆振3!H85+日高3!H85+十勝3!H85+釧路3!H85+根室3!H85</f>
        <v>0</v>
      </c>
      <c r="I94" s="12">
        <f>空知3!I85+石狩3!I85+渡島・檜山3!I85+後志3!I85+空知3!I85+上川3!I85+留萌3!I85+宗谷3!I85+オホーツク3!I85+胆振3!I85+日高3!I85+十勝3!I85+釧路3!I85+根室3!I85</f>
        <v>0</v>
      </c>
      <c r="J94" s="12">
        <f>空知3!J85+石狩3!J85+渡島・檜山3!J85+後志3!J85+空知3!J85+上川3!J85+留萌3!J85+宗谷3!J85+オホーツク3!J85+胆振3!J85+日高3!J85+十勝3!J85+釧路3!J85+根室3!J85</f>
        <v>0</v>
      </c>
      <c r="K94" s="12">
        <f>空知3!K85+石狩3!K85+渡島・檜山3!K85+後志3!K85+空知3!K85+上川3!K85+留萌3!K85+宗谷3!K85+オホーツク3!K85+胆振3!K85+日高3!K85+十勝3!K85+釧路3!K85+根室3!K85</f>
        <v>0</v>
      </c>
      <c r="L94" s="12">
        <f>空知3!L85+石狩3!L85+渡島・檜山3!L85+後志3!L85+空知3!L85+上川3!L85+留萌3!L85+宗谷3!L85+オホーツク3!L85+胆振3!L85+日高3!L85+十勝3!L85+釧路3!L85+根室3!L85</f>
        <v>0</v>
      </c>
      <c r="M94" s="12">
        <f>空知3!M85+石狩3!M85+渡島・檜山3!M85+後志3!M85+空知3!M85+上川3!M85+留萌3!M85+宗谷3!M85+オホーツク3!M85+胆振3!M85+日高3!M85+十勝3!M85+釧路3!M85+根室3!M85</f>
        <v>0</v>
      </c>
      <c r="N94" s="12">
        <f>SUM(M94,D94)</f>
        <v>774.80000000000007</v>
      </c>
    </row>
    <row r="95" spans="1:15" ht="15.95" customHeight="1" x14ac:dyDescent="0.15">
      <c r="A95" s="13"/>
      <c r="B95" s="19"/>
      <c r="C95" s="15" t="s">
        <v>19</v>
      </c>
      <c r="D95" s="16" t="s">
        <v>20</v>
      </c>
      <c r="E95" s="30" t="str">
        <f t="shared" ref="E95:M95" si="48">IF(E94&lt;=0,"",E94/$M94%)</f>
        <v/>
      </c>
      <c r="F95" s="16" t="str">
        <f t="shared" si="48"/>
        <v/>
      </c>
      <c r="G95" s="16" t="str">
        <f t="shared" si="48"/>
        <v/>
      </c>
      <c r="H95" s="16" t="str">
        <f t="shared" si="48"/>
        <v/>
      </c>
      <c r="I95" s="16" t="str">
        <f t="shared" si="48"/>
        <v/>
      </c>
      <c r="J95" s="16" t="str">
        <f t="shared" si="48"/>
        <v/>
      </c>
      <c r="K95" s="16" t="str">
        <f t="shared" si="48"/>
        <v/>
      </c>
      <c r="L95" s="16" t="str">
        <f t="shared" si="48"/>
        <v/>
      </c>
      <c r="M95" s="16" t="str">
        <f t="shared" si="48"/>
        <v/>
      </c>
      <c r="N95" s="16" t="s">
        <v>20</v>
      </c>
    </row>
    <row r="96" spans="1:15" ht="15.95" customHeight="1" x14ac:dyDescent="0.15">
      <c r="A96" s="17"/>
      <c r="B96" s="18" t="s">
        <v>62</v>
      </c>
      <c r="C96" s="11" t="s">
        <v>18</v>
      </c>
      <c r="D96" s="12">
        <f>空知3!D87+石狩3!D87+渡島・檜山3!D87+後志3!D87+空知3!D87+上川3!D87+留萌3!D87+宗谷3!D87+オホーツク3!D87+胆振3!D87+日高3!D87+十勝3!D87+釧路3!D87+根室3!D87</f>
        <v>109.4</v>
      </c>
      <c r="E96" s="12">
        <f>空知3!E87+石狩3!E87+渡島・檜山3!E87+後志3!E87+空知3!E87+上川3!E87+留萌3!E87+宗谷3!E87+オホーツク3!E87+胆振3!E87+日高3!E87+十勝3!E87+釧路3!E87+根室3!E87</f>
        <v>0</v>
      </c>
      <c r="F96" s="12">
        <f>空知3!F87+石狩3!F87+渡島・檜山3!F87+後志3!F87+空知3!F87+上川3!F87+留萌3!F87+宗谷3!F87+オホーツク3!F87+胆振3!F87+日高3!F87+十勝3!F87+釧路3!F87+根室3!F87</f>
        <v>0</v>
      </c>
      <c r="G96" s="12">
        <f>空知3!G87+石狩3!G87+渡島・檜山3!G87+後志3!G87+空知3!G87+上川3!G87+留萌3!G87+宗谷3!G87+オホーツク3!G87+胆振3!G87+日高3!G87+十勝3!G87+釧路3!G87+根室3!G87</f>
        <v>23.7</v>
      </c>
      <c r="H96" s="12">
        <f>空知3!H87+石狩3!H87+渡島・檜山3!H87+後志3!H87+空知3!H87+上川3!H87+留萌3!H87+宗谷3!H87+オホーツク3!H87+胆振3!H87+日高3!H87+十勝3!H87+釧路3!H87+根室3!H87</f>
        <v>7.7</v>
      </c>
      <c r="I96" s="12">
        <f>空知3!I87+石狩3!I87+渡島・檜山3!I87+後志3!I87+空知3!I87+上川3!I87+留萌3!I87+宗谷3!I87+オホーツク3!I87+胆振3!I87+日高3!I87+十勝3!I87+釧路3!I87+根室3!I87</f>
        <v>6.9</v>
      </c>
      <c r="J96" s="12">
        <f>空知3!J87+石狩3!J87+渡島・檜山3!J87+後志3!J87+空知3!J87+上川3!J87+留萌3!J87+宗谷3!J87+オホーツク3!J87+胆振3!J87+日高3!J87+十勝3!J87+釧路3!J87+根室3!J87</f>
        <v>0</v>
      </c>
      <c r="K96" s="12">
        <f>空知3!K87+石狩3!K87+渡島・檜山3!K87+後志3!K87+空知3!K87+上川3!K87+留萌3!K87+宗谷3!K87+オホーツク3!K87+胆振3!K87+日高3!K87+十勝3!K87+釧路3!K87+根室3!K87</f>
        <v>0</v>
      </c>
      <c r="L96" s="12">
        <f>空知3!L87+石狩3!L87+渡島・檜山3!L87+後志3!L87+空知3!L87+上川3!L87+留萌3!L87+宗谷3!L87+オホーツク3!L87+胆振3!L87+日高3!L87+十勝3!L87+釧路3!L87+根室3!L87</f>
        <v>0</v>
      </c>
      <c r="M96" s="12">
        <f>空知3!M87+石狩3!M87+渡島・檜山3!M87+後志3!M87+空知3!M87+上川3!M87+留萌3!M87+宗谷3!M87+オホーツク3!M87+胆振3!M87+日高3!M87+十勝3!M87+釧路3!M87+根室3!M87</f>
        <v>38.299999999999997</v>
      </c>
      <c r="N96" s="12">
        <f>SUM(M96,D96)</f>
        <v>147.69999999999999</v>
      </c>
    </row>
    <row r="97" spans="1:16" ht="15.95" customHeight="1" x14ac:dyDescent="0.15">
      <c r="A97" s="13"/>
      <c r="B97" s="19"/>
      <c r="C97" s="15" t="s">
        <v>19</v>
      </c>
      <c r="D97" s="16" t="s">
        <v>20</v>
      </c>
      <c r="E97" s="30" t="str">
        <f t="shared" ref="E97:M97" si="49">IF(E96&lt;=0,"",E96/$M96%)</f>
        <v/>
      </c>
      <c r="F97" s="16" t="str">
        <f t="shared" si="49"/>
        <v/>
      </c>
      <c r="G97" s="16">
        <f t="shared" si="49"/>
        <v>61.879895561357706</v>
      </c>
      <c r="H97" s="16">
        <f t="shared" si="49"/>
        <v>20.104438642297652</v>
      </c>
      <c r="I97" s="16">
        <f t="shared" si="49"/>
        <v>18.015665796344649</v>
      </c>
      <c r="J97" s="16" t="str">
        <f t="shared" si="49"/>
        <v/>
      </c>
      <c r="K97" s="16" t="str">
        <f t="shared" si="49"/>
        <v/>
      </c>
      <c r="L97" s="16" t="str">
        <f t="shared" si="49"/>
        <v/>
      </c>
      <c r="M97" s="16">
        <f t="shared" si="49"/>
        <v>100</v>
      </c>
      <c r="N97" s="16" t="s">
        <v>20</v>
      </c>
    </row>
    <row r="98" spans="1:16" ht="15.95" customHeight="1" x14ac:dyDescent="0.15">
      <c r="A98" s="17"/>
      <c r="B98" s="18" t="s">
        <v>63</v>
      </c>
      <c r="C98" s="11" t="s">
        <v>18</v>
      </c>
      <c r="D98" s="12">
        <f>空知3!D89+石狩3!D89+渡島・檜山3!D89+後志3!D89+空知3!D89+上川3!D89+留萌3!D89+宗谷3!D89+オホーツク3!D89+胆振3!D89+日高3!D89+十勝3!D89+釧路3!D89+根室3!D89</f>
        <v>46.800000000000004</v>
      </c>
      <c r="E98" s="12">
        <f>空知3!E89+石狩3!E89+渡島・檜山3!E89+後志3!E89+空知3!E89+上川3!E89+留萌3!E89+宗谷3!E89+オホーツク3!E89+胆振3!E89+日高3!E89+十勝3!E89+釧路3!E89+根室3!E89</f>
        <v>0</v>
      </c>
      <c r="F98" s="12">
        <f>空知3!F89+石狩3!F89+渡島・檜山3!F89+後志3!F89+空知3!F89+上川3!F89+留萌3!F89+宗谷3!F89+オホーツク3!F89+胆振3!F89+日高3!F89+十勝3!F89+釧路3!F89+根室3!F89</f>
        <v>0</v>
      </c>
      <c r="G98" s="12">
        <f>空知3!G89+石狩3!G89+渡島・檜山3!G89+後志3!G89+空知3!G89+上川3!G89+留萌3!G89+宗谷3!G89+オホーツク3!G89+胆振3!G89+日高3!G89+十勝3!G89+釧路3!G89+根室3!G89</f>
        <v>39.200000000000003</v>
      </c>
      <c r="H98" s="12">
        <f>空知3!H89+石狩3!H89+渡島・檜山3!H89+後志3!H89+空知3!H89+上川3!H89+留萌3!H89+宗谷3!H89+オホーツク3!H89+胆振3!H89+日高3!H89+十勝3!H89+釧路3!H89+根室3!H89</f>
        <v>17.600000000000001</v>
      </c>
      <c r="I98" s="12">
        <f>空知3!I89+石狩3!I89+渡島・檜山3!I89+後志3!I89+空知3!I89+上川3!I89+留萌3!I89+宗谷3!I89+オホーツク3!I89+胆振3!I89+日高3!I89+十勝3!I89+釧路3!I89+根室3!I89</f>
        <v>38.299999999999997</v>
      </c>
      <c r="J98" s="12">
        <f>空知3!J89+石狩3!J89+渡島・檜山3!J89+後志3!J89+空知3!J89+上川3!J89+留萌3!J89+宗谷3!J89+オホーツク3!J89+胆振3!J89+日高3!J89+十勝3!J89+釧路3!J89+根室3!J89</f>
        <v>0</v>
      </c>
      <c r="K98" s="12">
        <f>空知3!K89+石狩3!K89+渡島・檜山3!K89+後志3!K89+空知3!K89+上川3!K89+留萌3!K89+宗谷3!K89+オホーツク3!K89+胆振3!K89+日高3!K89+十勝3!K89+釧路3!K89+根室3!K89</f>
        <v>0.5</v>
      </c>
      <c r="L98" s="12">
        <f>空知3!L89+石狩3!L89+渡島・檜山3!L89+後志3!L89+空知3!L89+上川3!L89+留萌3!L89+宗谷3!L89+オホーツク3!L89+胆振3!L89+日高3!L89+十勝3!L89+釧路3!L89+根室3!L89</f>
        <v>3.7</v>
      </c>
      <c r="M98" s="12">
        <f>空知3!M89+石狩3!M89+渡島・檜山3!M89+後志3!M89+空知3!M89+上川3!M89+留萌3!M89+宗谷3!M89+オホーツク3!M89+胆振3!M89+日高3!M89+十勝3!M89+釧路3!M89+根室3!M89</f>
        <v>99.3</v>
      </c>
      <c r="N98" s="12">
        <f>SUM(M98,D98)</f>
        <v>146.1</v>
      </c>
    </row>
    <row r="99" spans="1:16" ht="15.95" customHeight="1" x14ac:dyDescent="0.15">
      <c r="A99" s="13"/>
      <c r="B99" s="19"/>
      <c r="C99" s="15" t="s">
        <v>19</v>
      </c>
      <c r="D99" s="16" t="s">
        <v>20</v>
      </c>
      <c r="E99" s="30" t="str">
        <f t="shared" ref="E99:M99" si="50">IF(E98&lt;=0,"",E98/$M98%)</f>
        <v/>
      </c>
      <c r="F99" s="16" t="str">
        <f t="shared" si="50"/>
        <v/>
      </c>
      <c r="G99" s="16">
        <f t="shared" si="50"/>
        <v>39.476334340382685</v>
      </c>
      <c r="H99" s="16">
        <f t="shared" si="50"/>
        <v>17.724068479355491</v>
      </c>
      <c r="I99" s="16">
        <f t="shared" si="50"/>
        <v>38.569989929506541</v>
      </c>
      <c r="J99" s="16" t="str">
        <f t="shared" si="50"/>
        <v/>
      </c>
      <c r="K99" s="16">
        <f t="shared" si="50"/>
        <v>0.50352467270896273</v>
      </c>
      <c r="L99" s="16">
        <f t="shared" si="50"/>
        <v>3.7260825780463245</v>
      </c>
      <c r="M99" s="16">
        <f t="shared" si="50"/>
        <v>100</v>
      </c>
      <c r="N99" s="16" t="s">
        <v>20</v>
      </c>
    </row>
    <row r="100" spans="1:16" ht="15.95" customHeight="1" x14ac:dyDescent="0.15">
      <c r="A100" s="17"/>
      <c r="B100" s="18" t="s">
        <v>64</v>
      </c>
      <c r="C100" s="11" t="s">
        <v>18</v>
      </c>
      <c r="D100" s="12">
        <f>空知3!D91+石狩3!D91+渡島・檜山3!D91+後志3!D91+空知3!D91+上川3!D91+留萌3!D91+宗谷3!D91+オホーツク3!D91+胆振3!D91+日高3!D91+十勝3!D91+釧路3!D91+根室3!D91</f>
        <v>112.6</v>
      </c>
      <c r="E100" s="12">
        <f>空知3!E91+石狩3!E91+渡島・檜山3!E91+後志3!E91+空知3!E91+上川3!E91+留萌3!E91+宗谷3!E91+オホーツク3!E91+胆振3!E91+日高3!E91+十勝3!E91+釧路3!E91+根室3!E91</f>
        <v>0</v>
      </c>
      <c r="F100" s="12">
        <f>空知3!F91+石狩3!F91+渡島・檜山3!F91+後志3!F91+空知3!F91+上川3!F91+留萌3!F91+宗谷3!F91+オホーツク3!F91+胆振3!F91+日高3!F91+十勝3!F91+釧路3!F91+根室3!F91</f>
        <v>0</v>
      </c>
      <c r="G100" s="12">
        <f>空知3!G91+石狩3!G91+渡島・檜山3!G91+後志3!G91+空知3!G91+上川3!G91+留萌3!G91+宗谷3!G91+オホーツク3!G91+胆振3!G91+日高3!G91+十勝3!G91+釧路3!G91+根室3!G91</f>
        <v>84.8</v>
      </c>
      <c r="H100" s="12">
        <f>空知3!H91+石狩3!H91+渡島・檜山3!H91+後志3!H91+空知3!H91+上川3!H91+留萌3!H91+宗谷3!H91+オホーツク3!H91+胆振3!H91+日高3!H91+十勝3!H91+釧路3!H91+根室3!H91</f>
        <v>14</v>
      </c>
      <c r="I100" s="12">
        <f>空知3!I91+石狩3!I91+渡島・檜山3!I91+後志3!I91+空知3!I91+上川3!I91+留萌3!I91+宗谷3!I91+オホーツク3!I91+胆振3!I91+日高3!I91+十勝3!I91+釧路3!I91+根室3!I91</f>
        <v>21.1</v>
      </c>
      <c r="J100" s="12">
        <f>空知3!J91+石狩3!J91+渡島・檜山3!J91+後志3!J91+空知3!J91+上川3!J91+留萌3!J91+宗谷3!J91+オホーツク3!J91+胆振3!J91+日高3!J91+十勝3!J91+釧路3!J91+根室3!J91</f>
        <v>0</v>
      </c>
      <c r="K100" s="12">
        <f>空知3!K91+石狩3!K91+渡島・檜山3!K91+後志3!K91+空知3!K91+上川3!K91+留萌3!K91+宗谷3!K91+オホーツク3!K91+胆振3!K91+日高3!K91+十勝3!K91+釧路3!K91+根室3!K91</f>
        <v>0</v>
      </c>
      <c r="L100" s="12">
        <f>空知3!L91+石狩3!L91+渡島・檜山3!L91+後志3!L91+空知3!L91+上川3!L91+留萌3!L91+宗谷3!L91+オホーツク3!L91+胆振3!L91+日高3!L91+十勝3!L91+釧路3!L91+根室3!L91</f>
        <v>3.1</v>
      </c>
      <c r="M100" s="12">
        <f>空知3!M91+石狩3!M91+渡島・檜山3!M91+後志3!M91+空知3!M91+上川3!M91+留萌3!M91+宗谷3!M91+オホーツク3!M91+胆振3!M91+日高3!M91+十勝3!M91+釧路3!M91+根室3!M91</f>
        <v>122.99999999999999</v>
      </c>
      <c r="N100" s="12">
        <f>SUM(M100,D100)</f>
        <v>235.59999999999997</v>
      </c>
    </row>
    <row r="101" spans="1:16" ht="15.95" customHeight="1" x14ac:dyDescent="0.15">
      <c r="A101" s="13"/>
      <c r="B101" s="19"/>
      <c r="C101" s="15" t="s">
        <v>19</v>
      </c>
      <c r="D101" s="16" t="s">
        <v>20</v>
      </c>
      <c r="E101" s="30" t="str">
        <f t="shared" ref="E101:M101" si="51">IF(E100&lt;=0,"",E100/$M100%)</f>
        <v/>
      </c>
      <c r="F101" s="16" t="str">
        <f t="shared" si="51"/>
        <v/>
      </c>
      <c r="G101" s="16">
        <f t="shared" si="51"/>
        <v>68.943089430894318</v>
      </c>
      <c r="H101" s="16">
        <f t="shared" si="51"/>
        <v>11.382113821138214</v>
      </c>
      <c r="I101" s="16">
        <f t="shared" si="51"/>
        <v>17.154471544715452</v>
      </c>
      <c r="J101" s="16" t="str">
        <f t="shared" si="51"/>
        <v/>
      </c>
      <c r="K101" s="16" t="str">
        <f t="shared" si="51"/>
        <v/>
      </c>
      <c r="L101" s="16">
        <f t="shared" si="51"/>
        <v>2.5203252032520331</v>
      </c>
      <c r="M101" s="16">
        <f t="shared" si="51"/>
        <v>100.00000000000001</v>
      </c>
      <c r="N101" s="16" t="s">
        <v>20</v>
      </c>
    </row>
    <row r="102" spans="1:16" ht="15.95" customHeight="1" x14ac:dyDescent="0.15">
      <c r="A102" s="17"/>
      <c r="B102" s="18" t="s">
        <v>65</v>
      </c>
      <c r="C102" s="11" t="s">
        <v>18</v>
      </c>
      <c r="D102" s="12">
        <f>空知3!D93+石狩3!D93+渡島・檜山3!D93+後志3!D93+空知3!D93+上川3!D93+留萌3!D93+宗谷3!D93+オホーツク3!D93+胆振3!D93+日高3!D93+十勝3!D93+釧路3!D93+根室3!D93</f>
        <v>3.5</v>
      </c>
      <c r="E102" s="12">
        <f>空知3!E93+石狩3!E93+渡島・檜山3!E93+後志3!E93+空知3!E93+上川3!E93+留萌3!E93+宗谷3!E93+オホーツク3!E93+胆振3!E93+日高3!E93+十勝3!E93+釧路3!E93+根室3!E93</f>
        <v>0</v>
      </c>
      <c r="F102" s="12">
        <f>空知3!F93+石狩3!F93+渡島・檜山3!F93+後志3!F93+空知3!F93+上川3!F93+留萌3!F93+宗谷3!F93+オホーツク3!F93+胆振3!F93+日高3!F93+十勝3!F93+釧路3!F93+根室3!F93</f>
        <v>0</v>
      </c>
      <c r="G102" s="12">
        <f>空知3!G93+石狩3!G93+渡島・檜山3!G93+後志3!G93+空知3!G93+上川3!G93+留萌3!G93+宗谷3!G93+オホーツク3!G93+胆振3!G93+日高3!G93+十勝3!G93+釧路3!G93+根室3!G93</f>
        <v>0</v>
      </c>
      <c r="H102" s="12">
        <f>空知3!H93+石狩3!H93+渡島・檜山3!H93+後志3!H93+空知3!H93+上川3!H93+留萌3!H93+宗谷3!H93+オホーツク3!H93+胆振3!H93+日高3!H93+十勝3!H93+釧路3!H93+根室3!H93</f>
        <v>0</v>
      </c>
      <c r="I102" s="12">
        <f>空知3!I93+石狩3!I93+渡島・檜山3!I93+後志3!I93+空知3!I93+上川3!I93+留萌3!I93+宗谷3!I93+オホーツク3!I93+胆振3!I93+日高3!I93+十勝3!I93+釧路3!I93+根室3!I93</f>
        <v>0</v>
      </c>
      <c r="J102" s="12">
        <f>空知3!J93+石狩3!J93+渡島・檜山3!J93+後志3!J93+空知3!J93+上川3!J93+留萌3!J93+宗谷3!J93+オホーツク3!J93+胆振3!J93+日高3!J93+十勝3!J93+釧路3!J93+根室3!J93</f>
        <v>0</v>
      </c>
      <c r="K102" s="12">
        <f>空知3!K93+石狩3!K93+渡島・檜山3!K93+後志3!K93+空知3!K93+上川3!K93+留萌3!K93+宗谷3!K93+オホーツク3!K93+胆振3!K93+日高3!K93+十勝3!K93+釧路3!K93+根室3!K93</f>
        <v>0</v>
      </c>
      <c r="L102" s="12">
        <f>空知3!L93+石狩3!L93+渡島・檜山3!L93+後志3!L93+空知3!L93+上川3!L93+留萌3!L93+宗谷3!L93+オホーツク3!L93+胆振3!L93+日高3!L93+十勝3!L93+釧路3!L93+根室3!L93</f>
        <v>0</v>
      </c>
      <c r="M102" s="12">
        <f>空知3!M93+石狩3!M93+渡島・檜山3!M93+後志3!M93+空知3!M93+上川3!M93+留萌3!M93+宗谷3!M93+オホーツク3!M93+胆振3!M93+日高3!M93+十勝3!M93+釧路3!M93+根室3!M93</f>
        <v>0</v>
      </c>
      <c r="N102" s="12">
        <f>SUM(M102,D102)</f>
        <v>3.5</v>
      </c>
    </row>
    <row r="103" spans="1:16" ht="15.95" customHeight="1" x14ac:dyDescent="0.15">
      <c r="A103" s="13"/>
      <c r="B103" s="19"/>
      <c r="C103" s="15" t="s">
        <v>19</v>
      </c>
      <c r="D103" s="16" t="s">
        <v>20</v>
      </c>
      <c r="E103" s="30" t="str">
        <f t="shared" ref="E103:M103" si="52">IF(E102&lt;=0,"",E102/$M102%)</f>
        <v/>
      </c>
      <c r="F103" s="16" t="str">
        <f t="shared" si="52"/>
        <v/>
      </c>
      <c r="G103" s="16" t="str">
        <f t="shared" si="52"/>
        <v/>
      </c>
      <c r="H103" s="16" t="str">
        <f t="shared" si="52"/>
        <v/>
      </c>
      <c r="I103" s="16" t="str">
        <f t="shared" si="52"/>
        <v/>
      </c>
      <c r="J103" s="16" t="str">
        <f t="shared" si="52"/>
        <v/>
      </c>
      <c r="K103" s="16" t="str">
        <f t="shared" si="52"/>
        <v/>
      </c>
      <c r="L103" s="16" t="str">
        <f t="shared" si="52"/>
        <v/>
      </c>
      <c r="M103" s="16" t="str">
        <f t="shared" si="52"/>
        <v/>
      </c>
      <c r="N103" s="16" t="s">
        <v>20</v>
      </c>
    </row>
    <row r="104" spans="1:16" ht="15.95" customHeight="1" x14ac:dyDescent="0.15">
      <c r="A104" s="17"/>
      <c r="B104" s="18" t="s">
        <v>66</v>
      </c>
      <c r="C104" s="11" t="s">
        <v>18</v>
      </c>
      <c r="D104" s="12">
        <f>空知3!D95+石狩3!D95+渡島・檜山3!D95+後志3!D95+空知3!D95+上川3!D95+留萌3!D95+宗谷3!D95+オホーツク3!D95+胆振3!D95+日高3!D95+十勝3!D95+釧路3!D95+根室3!D95</f>
        <v>2.5</v>
      </c>
      <c r="E104" s="12">
        <f>空知3!E95+石狩3!E95+渡島・檜山3!E95+後志3!E95+空知3!E95+上川3!E95+留萌3!E95+宗谷3!E95+オホーツク3!E95+胆振3!E95+日高3!E95+十勝3!E95+釧路3!E95+根室3!E95</f>
        <v>0</v>
      </c>
      <c r="F104" s="12">
        <f>空知3!F95+石狩3!F95+渡島・檜山3!F95+後志3!F95+空知3!F95+上川3!F95+留萌3!F95+宗谷3!F95+オホーツク3!F95+胆振3!F95+日高3!F95+十勝3!F95+釧路3!F95+根室3!F95</f>
        <v>0</v>
      </c>
      <c r="G104" s="12">
        <f>空知3!G95+石狩3!G95+渡島・檜山3!G95+後志3!G95+空知3!G95+上川3!G95+留萌3!G95+宗谷3!G95+オホーツク3!G95+胆振3!G95+日高3!G95+十勝3!G95+釧路3!G95+根室3!G95</f>
        <v>0.2</v>
      </c>
      <c r="H104" s="12">
        <f>空知3!H95+石狩3!H95+渡島・檜山3!H95+後志3!H95+空知3!H95+上川3!H95+留萌3!H95+宗谷3!H95+オホーツク3!H95+胆振3!H95+日高3!H95+十勝3!H95+釧路3!H95+根室3!H95</f>
        <v>0</v>
      </c>
      <c r="I104" s="12">
        <f>空知3!I95+石狩3!I95+渡島・檜山3!I95+後志3!I95+空知3!I95+上川3!I95+留萌3!I95+宗谷3!I95+オホーツク3!I95+胆振3!I95+日高3!I95+十勝3!I95+釧路3!I95+根室3!I95</f>
        <v>0.1</v>
      </c>
      <c r="J104" s="12">
        <f>空知3!J95+石狩3!J95+渡島・檜山3!J95+後志3!J95+空知3!J95+上川3!J95+留萌3!J95+宗谷3!J95+オホーツク3!J95+胆振3!J95+日高3!J95+十勝3!J95+釧路3!J95+根室3!J95</f>
        <v>0</v>
      </c>
      <c r="K104" s="12">
        <f>空知3!K95+石狩3!K95+渡島・檜山3!K95+後志3!K95+空知3!K95+上川3!K95+留萌3!K95+宗谷3!K95+オホーツク3!K95+胆振3!K95+日高3!K95+十勝3!K95+釧路3!K95+根室3!K95</f>
        <v>0</v>
      </c>
      <c r="L104" s="12">
        <f>空知3!L95+石狩3!L95+渡島・檜山3!L95+後志3!L95+空知3!L95+上川3!L95+留萌3!L95+宗谷3!L95+オホーツク3!L95+胆振3!L95+日高3!L95+十勝3!L95+釧路3!L95+根室3!L95</f>
        <v>0</v>
      </c>
      <c r="M104" s="12">
        <f>空知3!M95+石狩3!M95+渡島・檜山3!M95+後志3!M95+空知3!M95+上川3!M95+留萌3!M95+宗谷3!M95+オホーツク3!M95+胆振3!M95+日高3!M95+十勝3!M95+釧路3!M95+根室3!M95</f>
        <v>0.30000000000000004</v>
      </c>
      <c r="N104" s="12">
        <f>SUM(M104,D104)</f>
        <v>2.8</v>
      </c>
    </row>
    <row r="105" spans="1:16" ht="15.95" customHeight="1" x14ac:dyDescent="0.15">
      <c r="A105" s="13"/>
      <c r="B105" s="19"/>
      <c r="C105" s="15" t="s">
        <v>19</v>
      </c>
      <c r="D105" s="16" t="s">
        <v>20</v>
      </c>
      <c r="E105" s="30" t="str">
        <f t="shared" ref="E105:M105" si="53">IF(E104&lt;=0,"",E104/$M104%)</f>
        <v/>
      </c>
      <c r="F105" s="16" t="str">
        <f t="shared" si="53"/>
        <v/>
      </c>
      <c r="G105" s="16">
        <f t="shared" si="53"/>
        <v>66.666666666666657</v>
      </c>
      <c r="H105" s="16" t="str">
        <f t="shared" si="53"/>
        <v/>
      </c>
      <c r="I105" s="16">
        <f t="shared" si="53"/>
        <v>33.333333333333329</v>
      </c>
      <c r="J105" s="16" t="str">
        <f t="shared" si="53"/>
        <v/>
      </c>
      <c r="K105" s="16" t="str">
        <f t="shared" si="53"/>
        <v/>
      </c>
      <c r="L105" s="16" t="str">
        <f t="shared" si="53"/>
        <v/>
      </c>
      <c r="M105" s="16">
        <f t="shared" si="53"/>
        <v>100</v>
      </c>
      <c r="N105" s="16" t="s">
        <v>20</v>
      </c>
    </row>
    <row r="106" spans="1:16" ht="15.95" customHeight="1" x14ac:dyDescent="0.15">
      <c r="A106" s="17"/>
      <c r="B106" s="18" t="s">
        <v>67</v>
      </c>
      <c r="C106" s="11" t="s">
        <v>18</v>
      </c>
      <c r="D106" s="12">
        <f>空知3!D97+石狩3!D97+渡島・檜山3!D97+後志3!D97+上川3!D97+留萌3!D97+宗谷3!D97+オホーツク3!D97+胆振3!D97+日高3!D97+十勝3!D97+釧路3!D97+根室3!D97</f>
        <v>16.5</v>
      </c>
      <c r="E106" s="12">
        <f>空知3!E97+石狩3!E97+渡島・檜山3!E97+後志3!E97+上川3!E97+留萌3!E97+宗谷3!E97+オホーツク3!E97+胆振3!E97+日高3!E97+十勝3!E97+釧路3!E97+根室3!E97</f>
        <v>0</v>
      </c>
      <c r="F106" s="12">
        <f>空知3!F97+石狩3!F97+渡島・檜山3!F97+後志3!F97+上川3!F97+留萌3!F97+宗谷3!F97+オホーツク3!F97+胆振3!F97+日高3!F97+十勝3!F97+釧路3!F97+根室3!F97</f>
        <v>0</v>
      </c>
      <c r="G106" s="12">
        <f>空知3!G97+石狩3!G97+渡島・檜山3!G97+後志3!G97+上川3!G97+留萌3!G97+宗谷3!G97+オホーツク3!G97+胆振3!G97+日高3!G97+十勝3!G97+釧路3!G97+根室3!G97</f>
        <v>0</v>
      </c>
      <c r="H106" s="12">
        <f>空知3!H97+石狩3!H97+渡島・檜山3!H97+後志3!H97+上川3!H97+留萌3!H97+宗谷3!H97+オホーツク3!H97+胆振3!H97+日高3!H97+十勝3!H97+釧路3!H97+根室3!H97</f>
        <v>0</v>
      </c>
      <c r="I106" s="12">
        <f>空知3!I97+石狩3!I97+渡島・檜山3!I97+後志3!I97+上川3!I97+留萌3!I97+宗谷3!I97+オホーツク3!I97+胆振3!I97+日高3!I97+十勝3!I97+釧路3!I97+根室3!I97</f>
        <v>0</v>
      </c>
      <c r="J106" s="12">
        <f>空知3!J97+石狩3!J97+渡島・檜山3!J97+後志3!J97+上川3!J97+留萌3!J97+宗谷3!J97+オホーツク3!J97+胆振3!J97+日高3!J97+十勝3!J97+釧路3!J97+根室3!J97</f>
        <v>0</v>
      </c>
      <c r="K106" s="12">
        <f>空知3!K97+石狩3!K97+渡島・檜山3!K97+後志3!K97+上川3!K97+留萌3!K97+宗谷3!K97+オホーツク3!K97+胆振3!K97+日高3!K97+十勝3!K97+釧路3!K97+根室3!K97</f>
        <v>0</v>
      </c>
      <c r="L106" s="12">
        <f>空知3!L97+石狩3!L97+渡島・檜山3!L97+後志3!L97+上川3!L97+留萌3!L97+宗谷3!L97+オホーツク3!L97+胆振3!L97+日高3!L97+十勝3!L97+釧路3!L97+根室3!L97</f>
        <v>0</v>
      </c>
      <c r="M106" s="12">
        <f>空知3!M97+石狩3!M97+渡島・檜山3!M97+後志3!M97+上川3!M97+留萌3!M97+宗谷3!M97+オホーツク3!M97+胆振3!M97+日高3!M97+十勝3!M97+釧路3!M97+根室3!M97</f>
        <v>0</v>
      </c>
      <c r="N106" s="12">
        <f>SUM(M106,D106)</f>
        <v>16.5</v>
      </c>
    </row>
    <row r="107" spans="1:16" ht="15.95" customHeight="1" x14ac:dyDescent="0.15">
      <c r="A107" s="13"/>
      <c r="B107" s="19"/>
      <c r="C107" s="15" t="s">
        <v>19</v>
      </c>
      <c r="D107" s="16" t="s">
        <v>20</v>
      </c>
      <c r="E107" s="30" t="str">
        <f t="shared" ref="E107:M107" si="54">IF(E106&lt;=0,"",E106/$M106%)</f>
        <v/>
      </c>
      <c r="F107" s="16" t="str">
        <f t="shared" si="54"/>
        <v/>
      </c>
      <c r="G107" s="16" t="str">
        <f t="shared" si="54"/>
        <v/>
      </c>
      <c r="H107" s="16" t="str">
        <f t="shared" si="54"/>
        <v/>
      </c>
      <c r="I107" s="16" t="str">
        <f t="shared" si="54"/>
        <v/>
      </c>
      <c r="J107" s="16" t="str">
        <f t="shared" si="54"/>
        <v/>
      </c>
      <c r="K107" s="16" t="str">
        <f t="shared" si="54"/>
        <v/>
      </c>
      <c r="L107" s="16" t="str">
        <f t="shared" si="54"/>
        <v/>
      </c>
      <c r="M107" s="16" t="str">
        <f t="shared" si="54"/>
        <v/>
      </c>
      <c r="N107" s="16" t="s">
        <v>20</v>
      </c>
    </row>
    <row r="108" spans="1:16" ht="15.95" customHeight="1" x14ac:dyDescent="0.15">
      <c r="A108" s="17"/>
      <c r="B108" s="18" t="s">
        <v>68</v>
      </c>
      <c r="C108" s="11" t="s">
        <v>18</v>
      </c>
      <c r="D108" s="12">
        <f>空知3!D99+石狩3!D99+渡島・檜山3!D99+後志3!D99+空知3!D99+上川3!D99+留萌3!D99+宗谷3!D99+オホーツク3!D99+胆振3!D99+日高3!D99+十勝3!D99+釧路3!D99+根室3!D99</f>
        <v>1.6</v>
      </c>
      <c r="E108" s="12">
        <f>空知3!E99+石狩3!E99+渡島・檜山3!E99+後志3!E99+空知3!E99+上川3!E99+留萌3!E99+宗谷3!E99+オホーツク3!E99+胆振3!E99+日高3!E99+十勝3!E99+釧路3!E99+根室3!E99</f>
        <v>0</v>
      </c>
      <c r="F108" s="12">
        <f>空知3!F99+石狩3!F99+渡島・檜山3!F99+後志3!F99+空知3!F99+上川3!F99+留萌3!F99+宗谷3!F99+オホーツク3!F99+胆振3!F99+日高3!F99+十勝3!F99+釧路3!F99+根室3!F99</f>
        <v>0</v>
      </c>
      <c r="G108" s="12">
        <f>空知3!G99+石狩3!G99+渡島・檜山3!G99+後志3!G99+空知3!G99+上川3!G99+留萌3!G99+宗谷3!G99+オホーツク3!G99+胆振3!G99+日高3!G99+十勝3!G99+釧路3!G99+根室3!G99</f>
        <v>0</v>
      </c>
      <c r="H108" s="12">
        <f>空知3!H99+石狩3!H99+渡島・檜山3!H99+後志3!H99+空知3!H99+上川3!H99+留萌3!H99+宗谷3!H99+オホーツク3!H99+胆振3!H99+日高3!H99+十勝3!H99+釧路3!H99+根室3!H99</f>
        <v>0</v>
      </c>
      <c r="I108" s="12">
        <f>空知3!I99+石狩3!I99+渡島・檜山3!I99+後志3!I99+空知3!I99+上川3!I99+留萌3!I99+宗谷3!I99+オホーツク3!I99+胆振3!I99+日高3!I99+十勝3!I99+釧路3!I99+根室3!I99</f>
        <v>0</v>
      </c>
      <c r="J108" s="12">
        <f>空知3!J99+石狩3!J99+渡島・檜山3!J99+後志3!J99+空知3!J99+上川3!J99+留萌3!J99+宗谷3!J99+オホーツク3!J99+胆振3!J99+日高3!J99+十勝3!J99+釧路3!J99+根室3!J99</f>
        <v>0</v>
      </c>
      <c r="K108" s="12">
        <f>空知3!K99+石狩3!K99+渡島・檜山3!K99+後志3!K99+空知3!K99+上川3!K99+留萌3!K99+宗谷3!K99+オホーツク3!K99+胆振3!K99+日高3!K99+十勝3!K99+釧路3!K99+根室3!K99</f>
        <v>0</v>
      </c>
      <c r="L108" s="12">
        <f>空知3!L99+石狩3!L99+渡島・檜山3!L99+後志3!L99+空知3!L99+上川3!L99+留萌3!L99+宗谷3!L99+オホーツク3!L99+胆振3!L99+日高3!L99+十勝3!L99+釧路3!L99+根室3!L99</f>
        <v>0</v>
      </c>
      <c r="M108" s="12">
        <f>空知3!M99+石狩3!M99+渡島・檜山3!M99+後志3!M99+空知3!M99+上川3!M99+留萌3!M99+宗谷3!M99+オホーツク3!M99+胆振3!M99+日高3!M99+十勝3!M99+釧路3!M99+根室3!M99</f>
        <v>0</v>
      </c>
      <c r="N108" s="12">
        <f>SUM(M108,D108)</f>
        <v>1.6</v>
      </c>
    </row>
    <row r="109" spans="1:16" ht="15.95" customHeight="1" x14ac:dyDescent="0.15">
      <c r="A109" s="13"/>
      <c r="B109" s="19"/>
      <c r="C109" s="15" t="s">
        <v>19</v>
      </c>
      <c r="D109" s="16" t="s">
        <v>20</v>
      </c>
      <c r="E109" s="30" t="str">
        <f t="shared" ref="E109:M109" si="55">IF(E108&lt;=0,"",E108/$M108%)</f>
        <v/>
      </c>
      <c r="F109" s="16" t="str">
        <f t="shared" si="55"/>
        <v/>
      </c>
      <c r="G109" s="16" t="str">
        <f t="shared" si="55"/>
        <v/>
      </c>
      <c r="H109" s="16" t="str">
        <f t="shared" si="55"/>
        <v/>
      </c>
      <c r="I109" s="16" t="str">
        <f t="shared" si="55"/>
        <v/>
      </c>
      <c r="J109" s="16" t="str">
        <f t="shared" si="55"/>
        <v/>
      </c>
      <c r="K109" s="16" t="str">
        <f t="shared" si="55"/>
        <v/>
      </c>
      <c r="L109" s="16" t="str">
        <f t="shared" si="55"/>
        <v/>
      </c>
      <c r="M109" s="16" t="str">
        <f t="shared" si="55"/>
        <v/>
      </c>
      <c r="N109" s="16" t="s">
        <v>20</v>
      </c>
    </row>
    <row r="110" spans="1:16" ht="15.95" customHeight="1" x14ac:dyDescent="0.15">
      <c r="A110" s="17"/>
      <c r="B110" s="18" t="s">
        <v>69</v>
      </c>
      <c r="C110" s="11" t="s">
        <v>18</v>
      </c>
      <c r="D110" s="12">
        <f>空知3!D101+石狩3!D101+渡島・檜山3!D101+後志3!D101+上川3!D101+留萌3!D101+宗谷3!D101+オホーツク3!D101+胆振3!D101+日高3!D101+十勝3!D101+釧路3!D101+根室3!D101</f>
        <v>392.6</v>
      </c>
      <c r="E110" s="12">
        <f>空知3!E101+石狩3!E101+渡島・檜山3!E101+後志3!E101+上川3!E101+留萌3!E101+宗谷3!E101+オホーツク3!E101+胆振3!E101+日高3!E101+十勝3!E101+釧路3!E101+根室3!E101</f>
        <v>0</v>
      </c>
      <c r="F110" s="12">
        <f>空知3!F101+石狩3!F101+渡島・檜山3!F101+後志3!F101+上川3!F101+留萌3!F101+宗谷3!F101+オホーツク3!F101+胆振3!F101+日高3!F101+十勝3!F101+釧路3!F101+根室3!F101</f>
        <v>0</v>
      </c>
      <c r="G110" s="12">
        <f>空知3!G101+石狩3!G101+渡島・檜山3!G101+後志3!G101+上川3!G101+留萌3!G101+宗谷3!G101+オホーツク3!G101+胆振3!G101+日高3!G101+十勝3!G101+釧路3!G101+根室3!G101</f>
        <v>113.2</v>
      </c>
      <c r="H110" s="12">
        <f>空知3!H101+石狩3!H101+渡島・檜山3!H101+後志3!H101+上川3!H101+留萌3!H101+宗谷3!H101+オホーツク3!H101+胆振3!H101+日高3!H101+十勝3!H101+釧路3!H101+根室3!H101</f>
        <v>3.9</v>
      </c>
      <c r="I110" s="12">
        <f>空知3!I101+石狩3!I101+渡島・檜山3!I101+後志3!I101+上川3!I101+留萌3!I101+宗谷3!I101+オホーツク3!I101+胆振3!I101+日高3!I101+十勝3!I101+釧路3!I101+根室3!I101</f>
        <v>0</v>
      </c>
      <c r="J110" s="12">
        <f>空知3!J101+石狩3!J101+渡島・檜山3!J101+後志3!J101+上川3!J101+留萌3!J101+宗谷3!J101+オホーツク3!J101+胆振3!J101+日高3!J101+十勝3!J101+釧路3!J101+根室3!J101</f>
        <v>186.1</v>
      </c>
      <c r="K110" s="12">
        <f>空知3!K101+石狩3!K101+渡島・檜山3!K101+後志3!K101+上川3!K101+留萌3!K101+宗谷3!K101+オホーツク3!K101+胆振3!K101+日高3!K101+十勝3!K101+釧路3!K101+根室3!K101</f>
        <v>0</v>
      </c>
      <c r="L110" s="12">
        <f>空知3!L101+石狩3!L101+渡島・檜山3!L101+後志3!L101+上川3!L101+留萌3!L101+宗谷3!L101+オホーツク3!L101+胆振3!L101+日高3!L101+十勝3!L101+釧路3!L101+根室3!L101</f>
        <v>0</v>
      </c>
      <c r="M110" s="12">
        <f>空知3!M101+石狩3!M101+渡島・檜山3!M101+後志3!M101+上川3!M101+留萌3!M101+宗谷3!M101+オホーツク3!M101+胆振3!M101+日高3!M101+十勝3!M101+釧路3!M101+根室3!M101</f>
        <v>303.2</v>
      </c>
      <c r="N110" s="12">
        <f>SUM(M110,D110)</f>
        <v>695.8</v>
      </c>
    </row>
    <row r="111" spans="1:16" ht="15.95" customHeight="1" x14ac:dyDescent="0.15">
      <c r="A111" s="13"/>
      <c r="B111" s="19"/>
      <c r="C111" s="15" t="s">
        <v>19</v>
      </c>
      <c r="D111" s="16" t="s">
        <v>20</v>
      </c>
      <c r="E111" s="30" t="str">
        <f t="shared" ref="E111:M111" si="56">IF(E110&lt;=0,"",E110/$M110%)</f>
        <v/>
      </c>
      <c r="F111" s="16" t="str">
        <f t="shared" si="56"/>
        <v/>
      </c>
      <c r="G111" s="16">
        <f t="shared" si="56"/>
        <v>37.335092348284959</v>
      </c>
      <c r="H111" s="16">
        <f t="shared" si="56"/>
        <v>1.2862796833773087</v>
      </c>
      <c r="I111" s="16" t="str">
        <f t="shared" si="56"/>
        <v/>
      </c>
      <c r="J111" s="16">
        <f t="shared" si="56"/>
        <v>61.378627968337732</v>
      </c>
      <c r="K111" s="16" t="str">
        <f t="shared" si="56"/>
        <v/>
      </c>
      <c r="L111" s="16" t="str">
        <f t="shared" si="56"/>
        <v/>
      </c>
      <c r="M111" s="16">
        <f t="shared" si="56"/>
        <v>100</v>
      </c>
      <c r="N111" s="16" t="s">
        <v>20</v>
      </c>
    </row>
    <row r="112" spans="1:16" ht="15.95" customHeight="1" x14ac:dyDescent="0.15">
      <c r="A112" s="9" t="s">
        <v>58</v>
      </c>
      <c r="B112" s="10"/>
      <c r="C112" s="11" t="s">
        <v>18</v>
      </c>
      <c r="D112" s="12">
        <v>9571.7000000000007</v>
      </c>
      <c r="E112" s="28">
        <v>1063.5</v>
      </c>
      <c r="F112" s="12">
        <v>337.3</v>
      </c>
      <c r="G112" s="12">
        <v>9606.6</v>
      </c>
      <c r="H112" s="12">
        <v>2611.3000000000002</v>
      </c>
      <c r="I112" s="12">
        <v>12330.7</v>
      </c>
      <c r="J112" s="12">
        <v>1664.6</v>
      </c>
      <c r="K112" s="12">
        <v>257.5</v>
      </c>
      <c r="L112" s="12">
        <v>1942.5</v>
      </c>
      <c r="M112" s="12">
        <f>SUM(E112:L112)</f>
        <v>29814</v>
      </c>
      <c r="N112" s="12">
        <f>SUM(D112,M112)</f>
        <v>39385.699999999997</v>
      </c>
      <c r="O112" s="29"/>
      <c r="P112" s="29"/>
    </row>
    <row r="113" spans="1:16" ht="15.75" customHeight="1" x14ac:dyDescent="0.15">
      <c r="A113" s="21"/>
      <c r="B113" s="14"/>
      <c r="C113" s="15" t="s">
        <v>19</v>
      </c>
      <c r="D113" s="16" t="s">
        <v>20</v>
      </c>
      <c r="E113" s="30">
        <f t="shared" ref="E113:M113" si="57">IF(E112&lt;=0,"",E112/$M112%)</f>
        <v>3.567116119943651</v>
      </c>
      <c r="F113" s="16">
        <f t="shared" si="57"/>
        <v>1.1313476890051655</v>
      </c>
      <c r="G113" s="16">
        <f t="shared" si="57"/>
        <v>32.221775005031198</v>
      </c>
      <c r="H113" s="16">
        <f t="shared" si="57"/>
        <v>8.7586368820017455</v>
      </c>
      <c r="I113" s="16">
        <f t="shared" si="57"/>
        <v>41.358757630643325</v>
      </c>
      <c r="J113" s="16">
        <f t="shared" si="57"/>
        <v>5.5832830213993425</v>
      </c>
      <c r="K113" s="16">
        <f t="shared" si="57"/>
        <v>0.86368820017441472</v>
      </c>
      <c r="L113" s="16">
        <f t="shared" si="57"/>
        <v>6.5153954518011679</v>
      </c>
      <c r="M113" s="16">
        <f t="shared" si="57"/>
        <v>100</v>
      </c>
      <c r="N113" s="16" t="s">
        <v>20</v>
      </c>
      <c r="P113" s="29"/>
    </row>
    <row r="114" spans="1:16" ht="15.75" customHeight="1" x14ac:dyDescent="0.15">
      <c r="A114" s="9" t="s">
        <v>105</v>
      </c>
      <c r="B114" s="10"/>
      <c r="C114" s="11" t="s">
        <v>18</v>
      </c>
      <c r="D114" s="12">
        <v>18453.2</v>
      </c>
      <c r="E114" s="28">
        <v>3.6</v>
      </c>
      <c r="F114" s="12">
        <v>94.8</v>
      </c>
      <c r="G114" s="12">
        <v>5314.5999999999985</v>
      </c>
      <c r="H114" s="12">
        <v>562.9</v>
      </c>
      <c r="I114" s="12">
        <v>417.4</v>
      </c>
      <c r="J114" s="12">
        <v>29.8</v>
      </c>
      <c r="K114" s="12">
        <v>0.3</v>
      </c>
      <c r="L114" s="12">
        <v>48.3</v>
      </c>
      <c r="M114" s="12">
        <f>SUM(E114:L114)</f>
        <v>6471.699999999998</v>
      </c>
      <c r="N114" s="12">
        <f>SUM(D114,M114)</f>
        <v>24924.899999999998</v>
      </c>
      <c r="O114" s="29"/>
      <c r="P114" s="29"/>
    </row>
    <row r="115" spans="1:16" ht="15.75" customHeight="1" x14ac:dyDescent="0.15">
      <c r="A115" s="21"/>
      <c r="B115" s="14"/>
      <c r="C115" s="15" t="s">
        <v>19</v>
      </c>
      <c r="D115" s="16" t="s">
        <v>20</v>
      </c>
      <c r="E115" s="30">
        <f t="shared" ref="E115:M115" si="58">IF(E114&lt;=0,"",E114/$M114%)</f>
        <v>5.5626805939706737E-2</v>
      </c>
      <c r="F115" s="16">
        <f t="shared" si="58"/>
        <v>1.464839223078944</v>
      </c>
      <c r="G115" s="16">
        <f t="shared" si="58"/>
        <v>82.120617457545933</v>
      </c>
      <c r="H115" s="16">
        <f t="shared" si="58"/>
        <v>8.6978691842946994</v>
      </c>
      <c r="I115" s="16">
        <f t="shared" si="58"/>
        <v>6.4496191108982197</v>
      </c>
      <c r="J115" s="16">
        <f t="shared" si="58"/>
        <v>0.46046633805646131</v>
      </c>
      <c r="K115" s="16">
        <f t="shared" si="58"/>
        <v>4.6355671616422275E-3</v>
      </c>
      <c r="L115" s="16">
        <f t="shared" si="58"/>
        <v>0.74632631302439867</v>
      </c>
      <c r="M115" s="16">
        <f t="shared" si="58"/>
        <v>100</v>
      </c>
      <c r="N115" s="16" t="s">
        <v>20</v>
      </c>
      <c r="P115" s="29"/>
    </row>
    <row r="116" spans="1:16" ht="15.75" hidden="1" customHeight="1" x14ac:dyDescent="0.15">
      <c r="A116" s="9" t="s">
        <v>106</v>
      </c>
      <c r="B116" s="32"/>
      <c r="C116" s="11" t="s">
        <v>18</v>
      </c>
      <c r="D116" s="12">
        <v>0</v>
      </c>
      <c r="E116" s="28"/>
      <c r="F116" s="12"/>
      <c r="G116" s="12"/>
      <c r="H116" s="12"/>
      <c r="I116" s="12"/>
      <c r="J116" s="12"/>
      <c r="K116" s="12"/>
      <c r="L116" s="12"/>
      <c r="M116" s="12">
        <f>SUM(E116:L116)</f>
        <v>0</v>
      </c>
      <c r="N116" s="12">
        <f>SUM(D116,M116)</f>
        <v>0</v>
      </c>
      <c r="O116" s="29"/>
    </row>
    <row r="117" spans="1:16" ht="15.75" hidden="1" customHeight="1" x14ac:dyDescent="0.15">
      <c r="A117" s="21"/>
      <c r="B117" s="33"/>
      <c r="C117" s="15" t="s">
        <v>19</v>
      </c>
      <c r="D117" s="16" t="s">
        <v>20</v>
      </c>
      <c r="E117" s="30" t="str">
        <f t="shared" ref="E117:M117" si="59">IF(E116&lt;=0,"",E116/$M116%)</f>
        <v/>
      </c>
      <c r="F117" s="16" t="str">
        <f t="shared" si="59"/>
        <v/>
      </c>
      <c r="G117" s="16" t="str">
        <f t="shared" si="59"/>
        <v/>
      </c>
      <c r="H117" s="16" t="str">
        <f t="shared" si="59"/>
        <v/>
      </c>
      <c r="I117" s="16" t="str">
        <f t="shared" si="59"/>
        <v/>
      </c>
      <c r="J117" s="16" t="str">
        <f t="shared" si="59"/>
        <v/>
      </c>
      <c r="K117" s="16" t="str">
        <f t="shared" si="59"/>
        <v/>
      </c>
      <c r="L117" s="16" t="str">
        <f t="shared" si="59"/>
        <v/>
      </c>
      <c r="M117" s="16" t="str">
        <f t="shared" si="59"/>
        <v/>
      </c>
      <c r="N117" s="16" t="s">
        <v>20</v>
      </c>
    </row>
    <row r="118" spans="1:16" ht="15.75" hidden="1" customHeight="1" x14ac:dyDescent="0.15">
      <c r="A118" s="9" t="s">
        <v>107</v>
      </c>
      <c r="B118" s="32"/>
      <c r="C118" s="11" t="s">
        <v>18</v>
      </c>
      <c r="D118" s="12"/>
      <c r="E118" s="28"/>
      <c r="F118" s="12"/>
      <c r="G118" s="12"/>
      <c r="H118" s="12"/>
      <c r="I118" s="12"/>
      <c r="J118" s="12"/>
      <c r="K118" s="12"/>
      <c r="L118" s="12"/>
      <c r="M118" s="12">
        <f>SUM(E118:L118)</f>
        <v>0</v>
      </c>
      <c r="N118" s="12">
        <f>SUM(D118,M118)</f>
        <v>0</v>
      </c>
      <c r="O118" s="29"/>
    </row>
    <row r="119" spans="1:16" ht="15.75" hidden="1" customHeight="1" x14ac:dyDescent="0.15">
      <c r="A119" s="21"/>
      <c r="B119" s="33"/>
      <c r="C119" s="15" t="s">
        <v>19</v>
      </c>
      <c r="D119" s="16" t="s">
        <v>20</v>
      </c>
      <c r="E119" s="30" t="str">
        <f t="shared" ref="E119:M119" si="60">IF(E118&lt;=0,"",E118/$M118%)</f>
        <v/>
      </c>
      <c r="F119" s="16" t="str">
        <f t="shared" si="60"/>
        <v/>
      </c>
      <c r="G119" s="16" t="str">
        <f t="shared" si="60"/>
        <v/>
      </c>
      <c r="H119" s="16" t="str">
        <f t="shared" si="60"/>
        <v/>
      </c>
      <c r="I119" s="16" t="str">
        <f t="shared" si="60"/>
        <v/>
      </c>
      <c r="J119" s="16" t="str">
        <f t="shared" si="60"/>
        <v/>
      </c>
      <c r="K119" s="16" t="str">
        <f t="shared" si="60"/>
        <v/>
      </c>
      <c r="L119" s="16" t="str">
        <f t="shared" si="60"/>
        <v/>
      </c>
      <c r="M119" s="16" t="str">
        <f t="shared" si="60"/>
        <v/>
      </c>
      <c r="N119" s="16" t="s">
        <v>20</v>
      </c>
    </row>
    <row r="120" spans="1:16" ht="15.95" customHeight="1" x14ac:dyDescent="0.15">
      <c r="A120" s="9" t="s">
        <v>70</v>
      </c>
      <c r="B120" s="10"/>
      <c r="C120" s="11" t="s">
        <v>18</v>
      </c>
      <c r="D120" s="12">
        <f>石狩3!D107+渡島・檜山3!D107+後志3!D107+空知3!D107+上川3!D107+留萌3!D107+宗谷3!D107+オホーツク3!D107+胆振3!D107+日高3!D107+十勝3!D107+釧路3!D107+根室3!D107</f>
        <v>3694840.0000000005</v>
      </c>
      <c r="E120" s="12">
        <f>石狩3!E107+渡島・檜山3!E107+後志3!E107+空知3!E107+上川3!E107+留萌3!E107+宗谷3!E107+オホーツク3!E107+胆振3!E107+日高3!E107+十勝3!E107+釧路3!E107+根室3!E107</f>
        <v>0</v>
      </c>
      <c r="F120" s="12">
        <f>石狩3!F107+渡島・檜山3!F107+後志3!F107+空知3!F107+上川3!F107+留萌3!F107+宗谷3!F107+オホーツク3!F107+胆振3!F107+日高3!F107+十勝3!F107+釧路3!F107+根室3!F107</f>
        <v>6156</v>
      </c>
      <c r="G120" s="12">
        <f>石狩3!G107+渡島・檜山3!G107+後志3!G107+空知3!G107+上川3!G107+留萌3!G107+宗谷3!G107+オホーツク3!G107+胆振3!G107+日高3!G107+十勝3!G107+釧路3!G107+根室3!G107</f>
        <v>223164.79999999999</v>
      </c>
      <c r="H120" s="12">
        <f>石狩3!H107+渡島・檜山3!H107+後志3!H107+空知3!H107+上川3!H107+留萌3!H107+宗谷3!H107+オホーツク3!H107+胆振3!H107+日高3!H107+十勝3!H107+釧路3!H107+根室3!H107</f>
        <v>23955.599999999999</v>
      </c>
      <c r="I120" s="12">
        <f>石狩3!I107+渡島・檜山3!I107+後志3!I107+空知3!I107+上川3!I107+留萌3!I107+宗谷3!I107+オホーツク3!I107+胆振3!I107+日高3!I107+十勝3!I107+釧路3!I107+根室3!I107</f>
        <v>148446</v>
      </c>
      <c r="J120" s="12">
        <f>石狩3!J107+渡島・檜山3!J107+後志3!J107+空知3!J107+上川3!J107+留萌3!J107+宗谷3!J107+オホーツク3!J107+胆振3!J107+日高3!J107+十勝3!J107+釧路3!J107+根室3!J107</f>
        <v>11620.099999999999</v>
      </c>
      <c r="K120" s="12">
        <f>石狩3!K107+渡島・檜山3!K107+後志3!K107+空知3!K107+上川3!K107+留萌3!K107+宗谷3!K107+オホーツク3!K107+胆振3!K107+日高3!K107+十勝3!K107+釧路3!K107+根室3!K107</f>
        <v>0</v>
      </c>
      <c r="L120" s="12">
        <f>石狩3!L107+渡島・檜山3!L107+後志3!L107+空知3!L107+上川3!L107+留萌3!L107+宗谷3!L107+オホーツク3!L107+胆振3!L107+日高3!L107+十勝3!L107+釧路3!L107+根室3!L107</f>
        <v>0</v>
      </c>
      <c r="M120" s="12">
        <f>石狩3!M107+渡島・檜山3!M107+後志3!M107+空知3!M107+上川3!M107+留萌3!M107+宗谷3!M107+オホーツク3!M107+胆振3!M107+日高3!M107+十勝3!M107+釧路3!M107+根室3!M107</f>
        <v>413342.5</v>
      </c>
      <c r="N120" s="12">
        <f>SUM(D120,M120)</f>
        <v>4108182.5000000005</v>
      </c>
      <c r="O120" s="29"/>
      <c r="P120" s="36"/>
    </row>
    <row r="121" spans="1:16" ht="15.95" customHeight="1" x14ac:dyDescent="0.15">
      <c r="A121" s="21"/>
      <c r="B121" s="14"/>
      <c r="C121" s="15" t="s">
        <v>19</v>
      </c>
      <c r="D121" s="16" t="s">
        <v>20</v>
      </c>
      <c r="E121" s="30" t="str">
        <f t="shared" ref="E121:M121" si="61">IF(E120&lt;=0,"",E120/$M120%)</f>
        <v/>
      </c>
      <c r="F121" s="16">
        <f t="shared" si="61"/>
        <v>1.4893218093953562</v>
      </c>
      <c r="G121" s="16">
        <f t="shared" si="61"/>
        <v>53.990286505742809</v>
      </c>
      <c r="H121" s="16">
        <f t="shared" si="61"/>
        <v>5.7955811463858655</v>
      </c>
      <c r="I121" s="16">
        <f t="shared" si="61"/>
        <v>35.913558368665207</v>
      </c>
      <c r="J121" s="16">
        <f t="shared" si="61"/>
        <v>2.8112521698107495</v>
      </c>
      <c r="K121" s="16" t="str">
        <f t="shared" si="61"/>
        <v/>
      </c>
      <c r="L121" s="16" t="str">
        <f t="shared" si="61"/>
        <v/>
      </c>
      <c r="M121" s="16">
        <f t="shared" si="61"/>
        <v>100</v>
      </c>
      <c r="N121" s="16" t="s">
        <v>20</v>
      </c>
      <c r="P121" s="36"/>
    </row>
    <row r="122" spans="1:16" ht="15.95" customHeight="1" x14ac:dyDescent="0.15">
      <c r="A122" s="9" t="s">
        <v>71</v>
      </c>
      <c r="B122" s="10"/>
      <c r="C122" s="20" t="s">
        <v>110</v>
      </c>
      <c r="D122" s="12">
        <f ca="1">D124+D126+D128+D130+D132+D134+D136+D138+D140</f>
        <v>272381.89999999991</v>
      </c>
      <c r="E122" s="28">
        <f t="shared" ref="E122:L122" ca="1" si="62">E124+E126+E128+E130+E132+E134+E136+E138+E140</f>
        <v>21633.682000000001</v>
      </c>
      <c r="F122" s="12">
        <f t="shared" ca="1" si="62"/>
        <v>9697.6200000000008</v>
      </c>
      <c r="G122" s="12">
        <f t="shared" ca="1" si="62"/>
        <v>450272.80600000004</v>
      </c>
      <c r="H122" s="12">
        <f t="shared" ca="1" si="62"/>
        <v>55383.745999999999</v>
      </c>
      <c r="I122" s="12">
        <f t="shared" ca="1" si="62"/>
        <v>129801.046</v>
      </c>
      <c r="J122" s="12">
        <f t="shared" ca="1" si="62"/>
        <v>6249.9999999999991</v>
      </c>
      <c r="K122" s="12">
        <f t="shared" ca="1" si="62"/>
        <v>358.29999999999995</v>
      </c>
      <c r="L122" s="12">
        <f t="shared" ca="1" si="62"/>
        <v>7866</v>
      </c>
      <c r="M122" s="12">
        <f ca="1">SUM(E122:L122)</f>
        <v>681263.20000000007</v>
      </c>
      <c r="N122" s="12">
        <f ca="1">SUM(D122,M122)</f>
        <v>953645.1</v>
      </c>
      <c r="O122" s="29"/>
      <c r="P122" s="36"/>
    </row>
    <row r="123" spans="1:16" ht="15.95" customHeight="1" x14ac:dyDescent="0.15">
      <c r="A123" s="13"/>
      <c r="B123" s="14"/>
      <c r="C123" s="15" t="s">
        <v>19</v>
      </c>
      <c r="D123" s="16" t="s">
        <v>20</v>
      </c>
      <c r="E123" s="30">
        <f t="shared" ref="E123:M123" ca="1" si="63">IF(E122&lt;=0,"",E122/$M122%)</f>
        <v>3.1755248191888246</v>
      </c>
      <c r="F123" s="16">
        <f t="shared" ca="1" si="63"/>
        <v>1.4234762717258176</v>
      </c>
      <c r="G123" s="16">
        <f t="shared" ca="1" si="63"/>
        <v>66.093810145623607</v>
      </c>
      <c r="H123" s="16">
        <f t="shared" ca="1" si="63"/>
        <v>8.1295666638092285</v>
      </c>
      <c r="I123" s="16">
        <f t="shared" ca="1" si="63"/>
        <v>19.052995376823525</v>
      </c>
      <c r="J123" s="16">
        <f t="shared" ca="1" si="63"/>
        <v>0.91741341672352161</v>
      </c>
      <c r="K123" s="16">
        <f t="shared" ca="1" si="63"/>
        <v>5.2593476353926048E-2</v>
      </c>
      <c r="L123" s="16">
        <f t="shared" ca="1" si="63"/>
        <v>1.1546198297515555</v>
      </c>
      <c r="M123" s="16">
        <f t="shared" ca="1" si="63"/>
        <v>100</v>
      </c>
      <c r="N123" s="16" t="s">
        <v>20</v>
      </c>
      <c r="P123" s="36"/>
    </row>
    <row r="124" spans="1:16" ht="15.95" customHeight="1" x14ac:dyDescent="0.15">
      <c r="A124" s="17"/>
      <c r="B124" s="18" t="s">
        <v>108</v>
      </c>
      <c r="C124" s="11" t="s">
        <v>18</v>
      </c>
      <c r="D124" s="12">
        <f>石狩3!D111+渡島・檜山3!D111+後志3!D111+空知3!D111+上川3!D111+留萌3!D111+宗谷3!D111+オホーツク3!D111+胆振3!D111+日高3!D111+十勝3!D111+釧路3!D111+根室3!D111</f>
        <v>4832.8</v>
      </c>
      <c r="E124" s="12">
        <f>石狩3!E111+渡島・檜山3!E111+後志3!E111+空知3!E111+上川3!E111+留萌3!E111+宗谷3!E111+オホーツク3!E111+胆振3!E111+日高3!E111+十勝3!E111+釧路3!E111+根室3!E111</f>
        <v>4517.3</v>
      </c>
      <c r="F124" s="12">
        <f>石狩3!F111+渡島・檜山3!F111+後志3!F111+空知3!F111+上川3!F111+留萌3!F111+宗谷3!F111+オホーツク3!F111+胆振3!F111+日高3!F111+十勝3!F111+釧路3!F111+根室3!F111</f>
        <v>1106.5999999999999</v>
      </c>
      <c r="G124" s="12">
        <f>石狩3!G111+渡島・檜山3!G111+後志3!G111+空知3!G111+上川3!G111+留萌3!G111+宗谷3!G111+オホーツク3!G111+胆振3!G111+日高3!G111+十勝3!G111+釧路3!G111+根室3!G111</f>
        <v>96193.500000000029</v>
      </c>
      <c r="H124" s="12">
        <f>石狩3!H111+渡島・檜山3!H111+後志3!H111+空知3!H111+上川3!H111+留萌3!H111+宗谷3!H111+オホーツク3!H111+胆振3!H111+日高3!H111+十勝3!H111+釧路3!H111+根室3!H111</f>
        <v>16398.100000000002</v>
      </c>
      <c r="I124" s="12">
        <f>石狩3!I111+渡島・檜山3!I111+後志3!I111+空知3!I111+上川3!I111+留萌3!I111+宗谷3!I111+オホーツク3!I111+胆振3!I111+日高3!I111+十勝3!I111+釧路3!I111+根室3!I111</f>
        <v>22606.799999999996</v>
      </c>
      <c r="J124" s="12">
        <f>石狩3!J111+渡島・檜山3!J111+後志3!J111+空知3!J111+上川3!J111+留萌3!J111+宗谷3!J111+オホーツク3!J111+胆振3!J111+日高3!J111+十勝3!J111+釧路3!J111+根室3!J111</f>
        <v>4890.8999999999996</v>
      </c>
      <c r="K124" s="12">
        <f>石狩3!K111+渡島・檜山3!K111+後志3!K111+空知3!K111+上川3!K111+留萌3!K111+宗谷3!K111+オホーツク3!K111+胆振3!K111+日高3!K111+十勝3!K111+釧路3!K111+根室3!K111</f>
        <v>0</v>
      </c>
      <c r="L124" s="12">
        <f>石狩3!L111+渡島・檜山3!L111+後志3!L111+空知3!L111+上川3!L111+留萌3!L111+宗谷3!L111+オホーツク3!L111+胆振3!L111+日高3!L111+十勝3!L111+釧路3!L111+根室3!L111</f>
        <v>1465.6999999999998</v>
      </c>
      <c r="M124" s="12">
        <f>石狩3!M111+渡島・檜山3!M111+後志3!M111+空知3!M111+上川3!M111+留萌3!M111+宗谷3!M111+オホーツク3!M111+胆振3!M111+日高3!M111+十勝3!M111+釧路3!M111+根室3!M111</f>
        <v>147178.90000000002</v>
      </c>
      <c r="N124" s="12">
        <f>SUM(D124,M124)</f>
        <v>152011.70000000001</v>
      </c>
      <c r="O124" s="29"/>
      <c r="P124" s="36"/>
    </row>
    <row r="125" spans="1:16" ht="15.95" customHeight="1" x14ac:dyDescent="0.15">
      <c r="A125" s="13"/>
      <c r="B125" s="19"/>
      <c r="C125" s="15" t="s">
        <v>19</v>
      </c>
      <c r="D125" s="16" t="s">
        <v>20</v>
      </c>
      <c r="E125" s="30">
        <f t="shared" ref="E125:M125" si="64">IF(E124&lt;=0,"",E124/$M124%)</f>
        <v>3.0692578895480258</v>
      </c>
      <c r="F125" s="16">
        <f t="shared" si="64"/>
        <v>0.75187407977638077</v>
      </c>
      <c r="G125" s="16">
        <f t="shared" si="64"/>
        <v>65.358213711340426</v>
      </c>
      <c r="H125" s="16">
        <f t="shared" si="64"/>
        <v>11.141610652070371</v>
      </c>
      <c r="I125" s="16">
        <f t="shared" si="64"/>
        <v>15.360082185693733</v>
      </c>
      <c r="J125" s="16">
        <f t="shared" si="64"/>
        <v>3.3230986235119295</v>
      </c>
      <c r="K125" s="16" t="str">
        <f t="shared" si="64"/>
        <v/>
      </c>
      <c r="L125" s="16">
        <f t="shared" si="64"/>
        <v>0.99586285805913732</v>
      </c>
      <c r="M125" s="16">
        <f t="shared" si="64"/>
        <v>100</v>
      </c>
      <c r="N125" s="16" t="s">
        <v>20</v>
      </c>
      <c r="P125" s="36"/>
    </row>
    <row r="126" spans="1:16" ht="15.95" customHeight="1" x14ac:dyDescent="0.15">
      <c r="A126" s="17"/>
      <c r="B126" s="18" t="s">
        <v>73</v>
      </c>
      <c r="C126" s="11" t="s">
        <v>18</v>
      </c>
      <c r="D126" s="12">
        <f>石狩3!D113+渡島・檜山3!D113+後志3!D113+空知3!D113+上川3!D113+留萌3!D113+宗谷3!D113+オホーツク3!D113+胆振3!D113+日高3!D113+十勝3!D113+釧路3!D113+根室3!D113</f>
        <v>173145.1</v>
      </c>
      <c r="E126" s="12">
        <f>石狩3!E113+渡島・檜山3!E113+後志3!E113+空知3!E113+上川3!E113+留萌3!E113+宗谷3!E113+オホーツク3!E113+胆振3!E113+日高3!E113+十勝3!E113+釧路3!E113+根室3!E113</f>
        <v>12874.481999999998</v>
      </c>
      <c r="F126" s="12">
        <f>石狩3!F113+渡島・檜山3!F113+後志3!F113+空知3!F113+上川3!F113+留萌3!F113+宗谷3!F113+オホーツク3!F113+胆振3!F113+日高3!F113+十勝3!F113+釧路3!F113+根室3!F113</f>
        <v>7942.42</v>
      </c>
      <c r="G126" s="12">
        <f>石狩3!G113+渡島・檜山3!G113+後志3!G113+空知3!G113+上川3!G113+留萌3!G113+宗谷3!G113+オホーツク3!G113+胆振3!G113+日高3!G113+十勝3!G113+釧路3!G113+根室3!G113</f>
        <v>186071.00599999999</v>
      </c>
      <c r="H126" s="12">
        <f>石狩3!H113+渡島・檜山3!H113+後志3!H113+空知3!H113+上川3!H113+留萌3!H113+宗谷3!H113+オホーツク3!H113+胆振3!H113+日高3!H113+十勝3!H113+釧路3!H113+根室3!H113</f>
        <v>21935.945999999996</v>
      </c>
      <c r="I126" s="12">
        <f>石狩3!I113+渡島・檜山3!I113+後志3!I113+空知3!I113+上川3!I113+留萌3!I113+宗谷3!I113+オホーツク3!I113+胆振3!I113+日高3!I113+十勝3!I113+釧路3!I113+根室3!I113</f>
        <v>69046.245999999999</v>
      </c>
      <c r="J126" s="12">
        <f>石狩3!J113+渡島・檜山3!J113+後志3!J113+空知3!J113+上川3!J113+留萌3!J113+宗谷3!J113+オホーツク3!J113+胆振3!J113+日高3!J113+十勝3!J113+釧路3!J113+根室3!J113</f>
        <v>773.5</v>
      </c>
      <c r="K126" s="12">
        <f>石狩3!K113+渡島・檜山3!K113+後志3!K113+空知3!K113+上川3!K113+留萌3!K113+宗谷3!K113+オホーツク3!K113+胆振3!K113+日高3!K113+十勝3!K113+釧路3!K113+根室3!K113</f>
        <v>133</v>
      </c>
      <c r="L126" s="12">
        <f>石狩3!L113+渡島・檜山3!L113+後志3!L113+空知3!L113+上川3!L113+留萌3!L113+宗谷3!L113+オホーツク3!L113+胆振3!L113+日高3!L113+十勝3!L113+釧路3!L113+根室3!L113</f>
        <v>3190.2</v>
      </c>
      <c r="M126" s="12">
        <f>石狩3!M113+渡島・檜山3!M113+後志3!M113+空知3!M113+上川3!M113+留萌3!M113+宗谷3!M113+オホーツク3!M113+胆振3!M113+日高3!M113+十勝3!M113+釧路3!M113+根室3!M113</f>
        <v>301966.80000000005</v>
      </c>
      <c r="N126" s="12">
        <f>SUM(D126,M126)</f>
        <v>475111.9</v>
      </c>
      <c r="O126" s="29"/>
      <c r="P126" s="36"/>
    </row>
    <row r="127" spans="1:16" ht="15.95" customHeight="1" x14ac:dyDescent="0.15">
      <c r="A127" s="13"/>
      <c r="B127" s="19"/>
      <c r="C127" s="15" t="s">
        <v>19</v>
      </c>
      <c r="D127" s="16" t="s">
        <v>20</v>
      </c>
      <c r="E127" s="30">
        <f t="shared" ref="E127:M127" si="65">IF(E126&lt;=0,"",E126/$M126%)</f>
        <v>4.263542217223879</v>
      </c>
      <c r="F127" s="16">
        <f t="shared" si="65"/>
        <v>2.6302295484139311</v>
      </c>
      <c r="G127" s="16">
        <f t="shared" si="65"/>
        <v>61.619689979163262</v>
      </c>
      <c r="H127" s="16">
        <f t="shared" si="65"/>
        <v>7.2643568763188506</v>
      </c>
      <c r="I127" s="16">
        <f t="shared" si="65"/>
        <v>22.865509055962438</v>
      </c>
      <c r="J127" s="16">
        <f t="shared" si="65"/>
        <v>0.25615398778938608</v>
      </c>
      <c r="K127" s="16">
        <f t="shared" si="65"/>
        <v>4.4044577085957784E-2</v>
      </c>
      <c r="L127" s="16">
        <f t="shared" si="65"/>
        <v>1.0564737580422745</v>
      </c>
      <c r="M127" s="16">
        <f t="shared" si="65"/>
        <v>100</v>
      </c>
      <c r="N127" s="16" t="s">
        <v>20</v>
      </c>
      <c r="P127" s="36"/>
    </row>
    <row r="128" spans="1:16" ht="15.95" customHeight="1" x14ac:dyDescent="0.15">
      <c r="A128" s="17"/>
      <c r="B128" s="18" t="s">
        <v>74</v>
      </c>
      <c r="C128" s="11" t="s">
        <v>18</v>
      </c>
      <c r="D128" s="12">
        <f>石狩3!D115+渡島・檜山3!D115+後志3!D115+空知3!D115+上川3!D115+留萌3!D115+宗谷3!D115+オホーツク3!D115+胆振3!D115+日高3!D115+十勝3!D115+釧路3!D115+根室3!D115</f>
        <v>486.8</v>
      </c>
      <c r="E128" s="12">
        <f>石狩3!E115+渡島・檜山3!E115+後志3!E115+空知3!E115+上川3!E115+留萌3!E115+宗谷3!E115+オホーツク3!E115+胆振3!E115+日高3!E115+十勝3!E115+釧路3!E115+根室3!E115</f>
        <v>762.5</v>
      </c>
      <c r="F128" s="12">
        <f>石狩3!F115+渡島・檜山3!F115+後志3!F115+空知3!F115+上川3!F115+留萌3!F115+宗谷3!F115+オホーツク3!F115+胆振3!F115+日高3!F115+十勝3!F115+釧路3!F115+根室3!F115</f>
        <v>329.7</v>
      </c>
      <c r="G128" s="12">
        <f>石狩3!G115+渡島・檜山3!G115+後志3!G115+空知3!G115+上川3!G115+留萌3!G115+宗谷3!G115+オホーツク3!G115+胆振3!G115+日高3!G115+十勝3!G115+釧路3!G115+根室3!G115</f>
        <v>6241.7999999999956</v>
      </c>
      <c r="H128" s="12">
        <f>石狩3!H115+渡島・檜山3!H115+後志3!H115+空知3!H115+上川3!H115+留萌3!H115+宗谷3!H115+オホーツク3!H115+胆振3!H115+日高3!H115+十勝3!H115+釧路3!H115+根室3!H115</f>
        <v>2075.5</v>
      </c>
      <c r="I128" s="12">
        <f>石狩3!I115+渡島・檜山3!I115+後志3!I115+空知3!I115+上川3!I115+留萌3!I115+宗谷3!I115+オホーツク3!I115+胆振3!I115+日高3!I115+十勝3!I115+釧路3!I115+根室3!I115</f>
        <v>1892.8999999999992</v>
      </c>
      <c r="J128" s="12">
        <f>石狩3!J115+渡島・檜山3!J115+後志3!J115+空知3!J115+上川3!J115+留萌3!J115+宗谷3!J115+オホーツク3!J115+胆振3!J115+日高3!J115+十勝3!J115+釧路3!J115+根室3!J115</f>
        <v>210.4</v>
      </c>
      <c r="K128" s="12">
        <f>石狩3!K115+渡島・檜山3!K115+後志3!K115+空知3!K115+上川3!K115+留萌3!K115+宗谷3!K115+オホーツク3!K115+胆振3!K115+日高3!K115+十勝3!K115+釧路3!K115+根室3!K115</f>
        <v>185.5</v>
      </c>
      <c r="L128" s="12">
        <f>石狩3!L115+渡島・檜山3!L115+後志3!L115+空知3!L115+上川3!L115+留萌3!L115+宗谷3!L115+オホーツク3!L115+胆振3!L115+日高3!L115+十勝3!L115+釧路3!L115+根室3!L115</f>
        <v>1757.0000000000005</v>
      </c>
      <c r="M128" s="12">
        <f>石狩3!M115+渡島・檜山3!M115+後志3!M115+空知3!M115+上川3!M115+留萌3!M115+宗谷3!M115+オホーツク3!M115+胆振3!M115+日高3!M115+十勝3!M115+釧路3!M115+根室3!M115</f>
        <v>13455.299999999994</v>
      </c>
      <c r="N128" s="12">
        <f>SUM(D128,M128)</f>
        <v>13942.099999999993</v>
      </c>
      <c r="O128" s="29"/>
      <c r="P128" s="36"/>
    </row>
    <row r="129" spans="1:16" ht="15.95" customHeight="1" x14ac:dyDescent="0.15">
      <c r="A129" s="13"/>
      <c r="B129" s="19"/>
      <c r="C129" s="15" t="s">
        <v>19</v>
      </c>
      <c r="D129" s="16" t="s">
        <v>20</v>
      </c>
      <c r="E129" s="30">
        <f t="shared" ref="E129:M129" si="66">IF(E128&lt;=0,"",E128/$M128%)</f>
        <v>5.6669119231826892</v>
      </c>
      <c r="F129" s="16">
        <f t="shared" si="66"/>
        <v>2.4503355555060096</v>
      </c>
      <c r="G129" s="16">
        <f t="shared" si="66"/>
        <v>46.389155202782533</v>
      </c>
      <c r="H129" s="16">
        <f t="shared" si="66"/>
        <v>15.425148454512355</v>
      </c>
      <c r="I129" s="16">
        <f t="shared" si="66"/>
        <v>14.068062399203288</v>
      </c>
      <c r="J129" s="16">
        <f t="shared" si="66"/>
        <v>1.5636960900165742</v>
      </c>
      <c r="K129" s="16">
        <f t="shared" si="66"/>
        <v>1.3786389006562476</v>
      </c>
      <c r="L129" s="16">
        <f t="shared" si="66"/>
        <v>13.05805147414031</v>
      </c>
      <c r="M129" s="16">
        <f t="shared" si="66"/>
        <v>100</v>
      </c>
      <c r="N129" s="16" t="s">
        <v>20</v>
      </c>
      <c r="P129" s="36"/>
    </row>
    <row r="130" spans="1:16" ht="15.95" customHeight="1" x14ac:dyDescent="0.15">
      <c r="A130" s="17"/>
      <c r="B130" s="18" t="s">
        <v>75</v>
      </c>
      <c r="C130" s="11" t="s">
        <v>18</v>
      </c>
      <c r="D130" s="12">
        <f>石狩3!D117+渡島・檜山3!D117+後志3!D117+空知3!D117+上川3!D117+留萌3!D117+宗谷3!D117+オホーツク3!D117+胆振3!D117+日高3!D117+十勝3!D117+釧路3!D117+根室3!D117</f>
        <v>3621.7999999999997</v>
      </c>
      <c r="E130" s="12">
        <f>石狩3!E117+渡島・檜山3!E117+後志3!E117+空知3!E117+上川3!E117+留萌3!E117+宗谷3!E117+オホーツク3!E117+胆振3!E117+日高3!E117+十勝3!E117+釧路3!E117+根室3!E117</f>
        <v>40</v>
      </c>
      <c r="F130" s="12">
        <f>石狩3!F117+渡島・檜山3!F117+後志3!F117+空知3!F117+上川3!F117+留萌3!F117+宗谷3!F117+オホーツク3!F117+胆振3!F117+日高3!F117+十勝3!F117+釧路3!F117+根室3!F117</f>
        <v>17.100000000000001</v>
      </c>
      <c r="G130" s="12">
        <f>石狩3!G117+渡島・檜山3!G117+後志3!G117+空知3!G117+上川3!G117+留萌3!G117+宗谷3!G117+オホーツク3!G117+胆振3!G117+日高3!G117+十勝3!G117+釧路3!G117+根室3!G117</f>
        <v>1501</v>
      </c>
      <c r="H130" s="12">
        <f>石狩3!H117+渡島・檜山3!H117+後志3!H117+空知3!H117+上川3!H117+留萌3!H117+宗谷3!H117+オホーツク3!H117+胆振3!H117+日高3!H117+十勝3!H117+釧路3!H117+根室3!H117</f>
        <v>15.9</v>
      </c>
      <c r="I130" s="12">
        <f>石狩3!I117+渡島・檜山3!I117+後志3!I117+空知3!I117+上川3!I117+留萌3!I117+宗谷3!I117+オホーツク3!I117+胆振3!I117+日高3!I117+十勝3!I117+釧路3!I117+根室3!I117</f>
        <v>149.6</v>
      </c>
      <c r="J130" s="12">
        <f>石狩3!J117+渡島・檜山3!J117+後志3!J117+空知3!J117+上川3!J117+留萌3!J117+宗谷3!J117+オホーツク3!J117+胆振3!J117+日高3!J117+十勝3!J117+釧路3!J117+根室3!J117</f>
        <v>0</v>
      </c>
      <c r="K130" s="12">
        <f>石狩3!K117+渡島・檜山3!K117+後志3!K117+空知3!K117+上川3!K117+留萌3!K117+宗谷3!K117+オホーツク3!K117+胆振3!K117+日高3!K117+十勝3!K117+釧路3!K117+根室3!K117</f>
        <v>0</v>
      </c>
      <c r="L130" s="12">
        <f>石狩3!L117+渡島・檜山3!L117+後志3!L117+空知3!L117+上川3!L117+留萌3!L117+宗谷3!L117+オホーツク3!L117+胆振3!L117+日高3!L117+十勝3!L117+釧路3!L117+根室3!L117</f>
        <v>2.9</v>
      </c>
      <c r="M130" s="12">
        <f>石狩3!M117+渡島・檜山3!M117+後志3!M117+空知3!M117+上川3!M117+留萌3!M117+宗谷3!M117+オホーツク3!M117+胆振3!M117+日高3!M117+十勝3!M117+釧路3!M117+根室3!M117</f>
        <v>1726.5</v>
      </c>
      <c r="N130" s="12">
        <f>SUM(D130,M130)</f>
        <v>5348.2999999999993</v>
      </c>
      <c r="O130" s="29"/>
      <c r="P130" s="36"/>
    </row>
    <row r="131" spans="1:16" ht="15.95" customHeight="1" x14ac:dyDescent="0.15">
      <c r="A131" s="13"/>
      <c r="B131" s="19"/>
      <c r="C131" s="15" t="s">
        <v>19</v>
      </c>
      <c r="D131" s="16" t="s">
        <v>20</v>
      </c>
      <c r="E131" s="30">
        <f t="shared" ref="E131:M131" si="67">IF(E130&lt;=0,"",E130/$M130%)</f>
        <v>2.3168259484506226</v>
      </c>
      <c r="F131" s="16">
        <f t="shared" si="67"/>
        <v>0.99044309296264121</v>
      </c>
      <c r="G131" s="16">
        <f t="shared" si="67"/>
        <v>86.938893715609609</v>
      </c>
      <c r="H131" s="16">
        <f t="shared" si="67"/>
        <v>0.92093831450912245</v>
      </c>
      <c r="I131" s="16">
        <f t="shared" si="67"/>
        <v>8.6649290472053284</v>
      </c>
      <c r="J131" s="16" t="str">
        <f t="shared" si="67"/>
        <v/>
      </c>
      <c r="K131" s="16" t="str">
        <f t="shared" si="67"/>
        <v/>
      </c>
      <c r="L131" s="16">
        <f t="shared" si="67"/>
        <v>0.16796988126267012</v>
      </c>
      <c r="M131" s="16">
        <f t="shared" si="67"/>
        <v>100</v>
      </c>
      <c r="N131" s="16" t="s">
        <v>20</v>
      </c>
      <c r="P131" s="36"/>
    </row>
    <row r="132" spans="1:16" ht="15.95" customHeight="1" x14ac:dyDescent="0.15">
      <c r="A132" s="17"/>
      <c r="B132" s="18" t="s">
        <v>76</v>
      </c>
      <c r="C132" s="11" t="s">
        <v>18</v>
      </c>
      <c r="D132" s="12">
        <f>石狩3!D119+渡島・檜山3!D119+後志3!D119+空知3!D119+上川3!D119+留萌3!D119+宗谷3!D119+オホーツク3!D119+胆振3!D119+日高3!D119+十勝3!D119+釧路3!D119+根室3!D119</f>
        <v>51742.9</v>
      </c>
      <c r="E132" s="12">
        <f>石狩3!E119+渡島・檜山3!E119+後志3!E119+空知3!E119+上川3!E119+留萌3!E119+宗谷3!E119+オホーツク3!E119+胆振3!E119+日高3!E119+十勝3!E119+釧路3!E119+根室3!E119</f>
        <v>2272.1999999999998</v>
      </c>
      <c r="F132" s="12">
        <f>石狩3!F119+渡島・檜山3!F119+後志3!F119+空知3!F119+上川3!F119+留萌3!F119+宗谷3!F119+オホーツク3!F119+胆振3!F119+日高3!F119+十勝3!F119+釧路3!F119+根室3!F119</f>
        <v>195.5</v>
      </c>
      <c r="G132" s="12">
        <f>石狩3!G119+渡島・檜山3!G119+後志3!G119+空知3!G119+上川3!G119+留萌3!G119+宗谷3!G119+オホーツク3!G119+胆振3!G119+日高3!G119+十勝3!G119+釧路3!G119+根室3!G119</f>
        <v>38630.700000000004</v>
      </c>
      <c r="H132" s="12">
        <f>石狩3!H119+渡島・檜山3!H119+後志3!H119+空知3!H119+上川3!H119+留萌3!H119+宗谷3!H119+オホーツク3!H119+胆振3!H119+日高3!H119+十勝3!H119+釧路3!H119+根室3!H119</f>
        <v>6463.4</v>
      </c>
      <c r="I132" s="12">
        <f>石狩3!I119+渡島・檜山3!I119+後志3!I119+空知3!I119+上川3!I119+留萌3!I119+宗谷3!I119+オホーツク3!I119+胆振3!I119+日高3!I119+十勝3!I119+釧路3!I119+根室3!I119</f>
        <v>10871</v>
      </c>
      <c r="J132" s="12">
        <f>石狩3!J119+渡島・檜山3!J119+後志3!J119+空知3!J119+上川3!J119+留萌3!J119+宗谷3!J119+オホーツク3!J119+胆振3!J119+日高3!J119+十勝3!J119+釧路3!J119+根室3!J119</f>
        <v>225.5</v>
      </c>
      <c r="K132" s="12">
        <f>石狩3!K119+渡島・檜山3!K119+後志3!K119+空知3!K119+上川3!K119+留萌3!K119+宗谷3!K119+オホーツク3!K119+胆振3!K119+日高3!K119+十勝3!K119+釧路3!K119+根室3!K119</f>
        <v>0</v>
      </c>
      <c r="L132" s="12">
        <f>石狩3!L119+渡島・檜山3!L119+後志3!L119+空知3!L119+上川3!L119+留萌3!L119+宗谷3!L119+オホーツク3!L119+胆振3!L119+日高3!L119+十勝3!L119+釧路3!L119+根室3!L119</f>
        <v>1146.3</v>
      </c>
      <c r="M132" s="12">
        <f>石狩3!M119+渡島・檜山3!M119+後志3!M119+空知3!M119+上川3!M119+留萌3!M119+宗谷3!M119+オホーツク3!M119+胆振3!M119+日高3!M119+十勝3!M119+釧路3!M119+根室3!M119</f>
        <v>59804.6</v>
      </c>
      <c r="N132" s="12">
        <f>SUM(D132,M132)</f>
        <v>111547.5</v>
      </c>
      <c r="O132" s="29"/>
      <c r="P132" s="36"/>
    </row>
    <row r="133" spans="1:16" ht="15.95" customHeight="1" x14ac:dyDescent="0.15">
      <c r="A133" s="13"/>
      <c r="B133" s="19"/>
      <c r="C133" s="15" t="s">
        <v>19</v>
      </c>
      <c r="D133" s="16" t="s">
        <v>20</v>
      </c>
      <c r="E133" s="30">
        <f t="shared" ref="E133:M133" si="68">IF(E132&lt;=0,"",E132/$M132%)</f>
        <v>3.7993732923554377</v>
      </c>
      <c r="F133" s="16">
        <f t="shared" si="68"/>
        <v>0.32689793092839015</v>
      </c>
      <c r="G133" s="16">
        <f t="shared" si="68"/>
        <v>64.594863940232031</v>
      </c>
      <c r="H133" s="16">
        <f t="shared" si="68"/>
        <v>10.807529855562951</v>
      </c>
      <c r="I133" s="16">
        <f t="shared" si="68"/>
        <v>18.177531494232888</v>
      </c>
      <c r="J133" s="16">
        <f t="shared" si="68"/>
        <v>0.37706129628824542</v>
      </c>
      <c r="K133" s="16" t="str">
        <f t="shared" si="68"/>
        <v/>
      </c>
      <c r="L133" s="16">
        <f t="shared" si="68"/>
        <v>1.9167421904000697</v>
      </c>
      <c r="M133" s="16">
        <f t="shared" si="68"/>
        <v>100.00000000000001</v>
      </c>
      <c r="N133" s="16" t="s">
        <v>20</v>
      </c>
      <c r="P133" s="36"/>
    </row>
    <row r="134" spans="1:16" ht="15.95" customHeight="1" x14ac:dyDescent="0.15">
      <c r="A134" s="17"/>
      <c r="B134" s="18" t="s">
        <v>77</v>
      </c>
      <c r="C134" s="11" t="s">
        <v>18</v>
      </c>
      <c r="D134" s="12">
        <f>石狩3!D121+渡島・檜山3!D121+後志3!D121+空知3!D121+上川3!D121+留萌3!D121+宗谷3!D121+オホーツク3!D121+胆振3!D121+日高3!D121+十勝3!D121+釧路3!D121+根室3!D121</f>
        <v>11608.3</v>
      </c>
      <c r="E134" s="12">
        <f>石狩3!E121+渡島・檜山3!E121+後志3!E121+空知3!E121+上川3!E121+留萌3!E121+宗谷3!E121+オホーツク3!E121+胆振3!E121+日高3!E121+十勝3!E121+釧路3!E121+根室3!E121</f>
        <v>45</v>
      </c>
      <c r="F134" s="12">
        <f>石狩3!F121+渡島・檜山3!F121+後志3!F121+空知3!F121+上川3!F121+留萌3!F121+宗谷3!F121+オホーツク3!F121+胆振3!F121+日高3!F121+十勝3!F121+釧路3!F121+根室3!F121</f>
        <v>0</v>
      </c>
      <c r="G134" s="12">
        <f>石狩3!G121+渡島・檜山3!G121+後志3!G121+空知3!G121+上川3!G121+留萌3!G121+宗谷3!G121+オホーツク3!G121+胆振3!G121+日高3!G121+十勝3!G121+釧路3!G121+根室3!G121</f>
        <v>6415.5</v>
      </c>
      <c r="H134" s="12">
        <f>石狩3!H121+渡島・檜山3!H121+後志3!H121+空知3!H121+上川3!H121+留萌3!H121+宗谷3!H121+オホーツク3!H121+胆振3!H121+日高3!H121+十勝3!H121+釧路3!H121+根室3!H121</f>
        <v>313.10000000000002</v>
      </c>
      <c r="I134" s="12">
        <f>石狩3!I121+渡島・檜山3!I121+後志3!I121+空知3!I121+上川3!I121+留萌3!I121+宗谷3!I121+オホーツク3!I121+胆振3!I121+日高3!I121+十勝3!I121+釧路3!I121+根室3!I121</f>
        <v>1198</v>
      </c>
      <c r="J134" s="12">
        <f>石狩3!J121+渡島・檜山3!J121+後志3!J121+空知3!J121+上川3!J121+留萌3!J121+宗谷3!J121+オホーツク3!J121+胆振3!J121+日高3!J121+十勝3!J121+釧路3!J121+根室3!J121</f>
        <v>0</v>
      </c>
      <c r="K134" s="12">
        <f>石狩3!K121+渡島・檜山3!K121+後志3!K121+空知3!K121+上川3!K121+留萌3!K121+宗谷3!K121+オホーツク3!K121+胆振3!K121+日高3!K121+十勝3!K121+釧路3!K121+根室3!K121</f>
        <v>0</v>
      </c>
      <c r="L134" s="12">
        <f>石狩3!L121+渡島・檜山3!L121+後志3!L121+空知3!L121+上川3!L121+留萌3!L121+宗谷3!L121+オホーツク3!L121+胆振3!L121+日高3!L121+十勝3!L121+釧路3!L121+根室3!L121</f>
        <v>180</v>
      </c>
      <c r="M134" s="12">
        <f>石狩3!M121+渡島・檜山3!M121+後志3!M121+空知3!M121+上川3!M121+留萌3!M121+宗谷3!M121+オホーツク3!M121+胆振3!M121+日高3!M121+十勝3!M121+釧路3!M121+根室3!M121</f>
        <v>8151.6</v>
      </c>
      <c r="N134" s="12">
        <f>SUM(D134,M134)</f>
        <v>19759.900000000001</v>
      </c>
      <c r="O134" s="29"/>
      <c r="P134" s="36"/>
    </row>
    <row r="135" spans="1:16" ht="15.95" customHeight="1" x14ac:dyDescent="0.15">
      <c r="A135" s="13"/>
      <c r="B135" s="19"/>
      <c r="C135" s="15" t="s">
        <v>19</v>
      </c>
      <c r="D135" s="16" t="s">
        <v>20</v>
      </c>
      <c r="E135" s="30">
        <f t="shared" ref="E135:M135" si="69">IF(E134&lt;=0,"",E134/$M134%)</f>
        <v>0.55203886353599285</v>
      </c>
      <c r="F135" s="16" t="str">
        <f t="shared" si="69"/>
        <v/>
      </c>
      <c r="G135" s="16">
        <f t="shared" si="69"/>
        <v>78.702340644781387</v>
      </c>
      <c r="H135" s="16">
        <f t="shared" si="69"/>
        <v>3.8409637371804308</v>
      </c>
      <c r="I135" s="16">
        <f t="shared" si="69"/>
        <v>14.696501300358211</v>
      </c>
      <c r="J135" s="16" t="str">
        <f t="shared" si="69"/>
        <v/>
      </c>
      <c r="K135" s="16" t="str">
        <f t="shared" si="69"/>
        <v/>
      </c>
      <c r="L135" s="16">
        <f t="shared" si="69"/>
        <v>2.2081554541439714</v>
      </c>
      <c r="M135" s="16">
        <f t="shared" si="69"/>
        <v>100</v>
      </c>
      <c r="N135" s="16" t="s">
        <v>20</v>
      </c>
      <c r="P135" s="36"/>
    </row>
    <row r="136" spans="1:16" ht="15.95" customHeight="1" x14ac:dyDescent="0.15">
      <c r="A136" s="17"/>
      <c r="B136" s="18" t="s">
        <v>78</v>
      </c>
      <c r="C136" s="11" t="s">
        <v>18</v>
      </c>
      <c r="D136" s="12">
        <f>石狩3!D123+渡島・檜山3!D123+後志3!D123+空知3!D123+上川3!D123+留萌3!D123+宗谷3!D123+オホーツク3!D123+胆振3!D123+日高3!D123+十勝3!D123+釧路3!D123+根室3!D123</f>
        <v>14941.3</v>
      </c>
      <c r="E136" s="12">
        <f>石狩3!E123+渡島・檜山3!E123+後志3!E123+空知3!E123+上川3!E123+留萌3!E123+宗谷3!E123+オホーツク3!E123+胆振3!E123+日高3!E123+十勝3!E123+釧路3!E123+根室3!E123</f>
        <v>136</v>
      </c>
      <c r="F136" s="12">
        <f>石狩3!F123+渡島・檜山3!F123+後志3!F123+空知3!F123+上川3!F123+留萌3!F123+宗谷3!F123+オホーツク3!F123+胆振3!F123+日高3!F123+十勝3!F123+釧路3!F123+根室3!F123</f>
        <v>26.3</v>
      </c>
      <c r="G136" s="12">
        <f>石狩3!G123+渡島・檜山3!G123+後志3!G123+空知3!G123+上川3!G123+留萌3!G123+宗谷3!G123+オホーツク3!G123+胆振3!G123+日高3!G123+十勝3!G123+釧路3!G123+根室3!G123</f>
        <v>27297.799999999996</v>
      </c>
      <c r="H136" s="12">
        <f>石狩3!H123+渡島・檜山3!H123+後志3!H123+空知3!H123+上川3!H123+留萌3!H123+宗谷3!H123+オホーツク3!H123+胆振3!H123+日高3!H123+十勝3!H123+釧路3!H123+根室3!H123</f>
        <v>1077.6999999999998</v>
      </c>
      <c r="I136" s="12">
        <f>石狩3!I123+渡島・檜山3!I123+後志3!I123+空知3!I123+上川3!I123+留萌3!I123+宗谷3!I123+オホーツク3!I123+胆振3!I123+日高3!I123+十勝3!I123+釧路3!I123+根室3!I123</f>
        <v>10102.299999999999</v>
      </c>
      <c r="J136" s="12">
        <f>石狩3!J123+渡島・檜山3!J123+後志3!J123+空知3!J123+上川3!J123+留萌3!J123+宗谷3!J123+オホーツク3!J123+胆振3!J123+日高3!J123+十勝3!J123+釧路3!J123+根室3!J123</f>
        <v>17.5</v>
      </c>
      <c r="K136" s="12">
        <f>石狩3!K123+渡島・檜山3!K123+後志3!K123+空知3!K123+上川3!K123+留萌3!K123+宗谷3!K123+オホーツク3!K123+胆振3!K123+日高3!K123+十勝3!K123+釧路3!K123+根室3!K123</f>
        <v>3.7</v>
      </c>
      <c r="L136" s="12">
        <f>石狩3!L123+渡島・檜山3!L123+後志3!L123+空知3!L123+上川3!L123+留萌3!L123+宗谷3!L123+オホーツク3!L123+胆振3!L123+日高3!L123+十勝3!L123+釧路3!L123+根室3!L123</f>
        <v>6.3</v>
      </c>
      <c r="M136" s="12">
        <f>石狩3!M123+渡島・檜山3!M123+後志3!M123+空知3!M123+上川3!M123+留萌3!M123+宗谷3!M123+オホーツク3!M123+胆振3!M123+日高3!M123+十勝3!M123+釧路3!M123+根室3!M123</f>
        <v>38667.599999999991</v>
      </c>
      <c r="N136" s="12">
        <f>SUM(D136,M136)</f>
        <v>53608.899999999994</v>
      </c>
      <c r="O136" s="29"/>
      <c r="P136" s="36"/>
    </row>
    <row r="137" spans="1:16" ht="15.95" customHeight="1" x14ac:dyDescent="0.15">
      <c r="A137" s="13"/>
      <c r="B137" s="19"/>
      <c r="C137" s="15" t="s">
        <v>19</v>
      </c>
      <c r="D137" s="16" t="s">
        <v>20</v>
      </c>
      <c r="E137" s="30">
        <f t="shared" ref="E137:M137" si="70">IF(E136&lt;=0,"",E136/$M136%)</f>
        <v>0.35171564824297352</v>
      </c>
      <c r="F137" s="16">
        <f t="shared" si="70"/>
        <v>6.8015599623457379E-2</v>
      </c>
      <c r="G137" s="16">
        <f t="shared" si="70"/>
        <v>70.596054577992945</v>
      </c>
      <c r="H137" s="16">
        <f t="shared" si="70"/>
        <v>2.7870878978783269</v>
      </c>
      <c r="I137" s="16">
        <f t="shared" si="70"/>
        <v>26.126007303271994</v>
      </c>
      <c r="J137" s="16">
        <f t="shared" si="70"/>
        <v>4.5257528266559093E-2</v>
      </c>
      <c r="K137" s="16">
        <f t="shared" si="70"/>
        <v>9.5687345477867801E-3</v>
      </c>
      <c r="L137" s="16">
        <f t="shared" si="70"/>
        <v>1.6292710175961272E-2</v>
      </c>
      <c r="M137" s="16">
        <f t="shared" si="70"/>
        <v>100</v>
      </c>
      <c r="N137" s="16" t="s">
        <v>20</v>
      </c>
      <c r="P137" s="36"/>
    </row>
    <row r="138" spans="1:16" ht="15.95" customHeight="1" x14ac:dyDescent="0.15">
      <c r="A138" s="17"/>
      <c r="B138" s="18" t="s">
        <v>79</v>
      </c>
      <c r="C138" s="11" t="s">
        <v>18</v>
      </c>
      <c r="D138" s="12">
        <f>石狩3!D125+渡島・檜山3!D125+後志3!D125+空知3!D125+上川3!D125+留萌3!D125+宗谷3!D125+オホーツク3!D125+胆振3!D125+日高3!D125+十勝3!D125+釧路3!D125+根室3!D125</f>
        <v>2037.6</v>
      </c>
      <c r="E138" s="12">
        <f>石狩3!E125+渡島・檜山3!E125+後志3!E125+空知3!E125+上川3!E125+留萌3!E125+宗谷3!E125+オホーツク3!E125+胆振3!E125+日高3!E125+十勝3!E125+釧路3!E125+根室3!E125</f>
        <v>54</v>
      </c>
      <c r="F138" s="12">
        <f>石狩3!F125+渡島・檜山3!F125+後志3!F125+空知3!F125+上川3!F125+留萌3!F125+宗谷3!F125+オホーツク3!F125+胆振3!F125+日高3!F125+十勝3!F125+釧路3!F125+根室3!F125</f>
        <v>53.5</v>
      </c>
      <c r="G138" s="12">
        <f>石狩3!G125+渡島・檜山3!G125+後志3!G125+空知3!G125+上川3!G125+留萌3!G125+宗谷3!G125+オホーツク3!G125+胆振3!G125+日高3!G125+十勝3!G125+釧路3!G125+根室3!G125</f>
        <v>31646.000000000007</v>
      </c>
      <c r="H138" s="12">
        <f>石狩3!H125+渡島・檜山3!H125+後志3!H125+空知3!H125+上川3!H125+留萌3!H125+宗谷3!H125+オホーツク3!H125+胆振3!H125+日高3!H125+十勝3!H125+釧路3!H125+根室3!H125</f>
        <v>305</v>
      </c>
      <c r="I138" s="12">
        <f>石狩3!I125+渡島・檜山3!I125+後志3!I125+空知3!I125+上川3!I125+留萌3!I125+宗谷3!I125+オホーツク3!I125+胆振3!I125+日高3!I125+十勝3!I125+釧路3!I125+根室3!I125</f>
        <v>8726.2999999999993</v>
      </c>
      <c r="J138" s="12">
        <f>石狩3!J125+渡島・檜山3!J125+後志3!J125+空知3!J125+上川3!J125+留萌3!J125+宗谷3!J125+オホーツク3!J125+胆振3!J125+日高3!J125+十勝3!J125+釧路3!J125+根室3!J125</f>
        <v>76.899999999999991</v>
      </c>
      <c r="K138" s="12">
        <f>石狩3!K125+渡島・檜山3!K125+後志3!K125+空知3!K125+上川3!K125+留萌3!K125+宗谷3!K125+オホーツク3!K125+胆振3!K125+日高3!K125+十勝3!K125+釧路3!K125+根室3!K125</f>
        <v>17.7</v>
      </c>
      <c r="L138" s="12">
        <f>石狩3!L125+渡島・檜山3!L125+後志3!L125+空知3!L125+上川3!L125+留萌3!L125+宗谷3!L125+オホーツク3!L125+胆振3!L125+日高3!L125+十勝3!L125+釧路3!L125+根室3!L125</f>
        <v>78.099999999999994</v>
      </c>
      <c r="M138" s="12">
        <f>石狩3!M125+渡島・檜山3!M125+後志3!M125+空知3!M125+上川3!M125+留萌3!M125+宗谷3!M125+オホーツク3!M125+胆振3!M125+日高3!M125+十勝3!M125+釧路3!M125+根室3!M125</f>
        <v>40957.500000000007</v>
      </c>
      <c r="N138" s="12">
        <f>SUM(D138,M138)</f>
        <v>42995.100000000006</v>
      </c>
      <c r="O138" s="29"/>
      <c r="P138" s="36"/>
    </row>
    <row r="139" spans="1:16" ht="15.95" customHeight="1" x14ac:dyDescent="0.15">
      <c r="A139" s="13"/>
      <c r="B139" s="19"/>
      <c r="C139" s="15" t="s">
        <v>19</v>
      </c>
      <c r="D139" s="16" t="s">
        <v>20</v>
      </c>
      <c r="E139" s="30">
        <f t="shared" ref="E139:M139" si="71">IF(E138&lt;=0,"",E138/$M138%)</f>
        <v>0.13184398461820179</v>
      </c>
      <c r="F139" s="16">
        <f t="shared" si="71"/>
        <v>0.13062320698284807</v>
      </c>
      <c r="G139" s="16">
        <f t="shared" si="71"/>
        <v>77.265458096807677</v>
      </c>
      <c r="H139" s="16">
        <f t="shared" si="71"/>
        <v>0.74467435756576927</v>
      </c>
      <c r="I139" s="16">
        <f t="shared" si="71"/>
        <v>21.305743758774334</v>
      </c>
      <c r="J139" s="16">
        <f t="shared" si="71"/>
        <v>0.18775560031740215</v>
      </c>
      <c r="K139" s="16">
        <f t="shared" si="71"/>
        <v>4.3215528291521692E-2</v>
      </c>
      <c r="L139" s="16">
        <f t="shared" si="71"/>
        <v>0.19068546664225108</v>
      </c>
      <c r="M139" s="16">
        <f t="shared" si="71"/>
        <v>100</v>
      </c>
      <c r="N139" s="16" t="s">
        <v>20</v>
      </c>
      <c r="P139" s="36"/>
    </row>
    <row r="140" spans="1:16" ht="15.95" customHeight="1" x14ac:dyDescent="0.15">
      <c r="A140" s="17"/>
      <c r="B140" s="18" t="s">
        <v>80</v>
      </c>
      <c r="C140" s="11" t="s">
        <v>18</v>
      </c>
      <c r="D140" s="12">
        <f ca="1">石狩3!D127+渡島・檜山3!D127+後志3!D127+空知3!D127+上川3!D127+留萌3!D127+宗谷3!D127+オホーツク3!D127+胆振3!D127+日高3!D127+十勝3!D127+釧路3!D127+根室3!D127</f>
        <v>9965.2999999999993</v>
      </c>
      <c r="E140" s="12">
        <f ca="1">石狩3!E127+渡島・檜山3!E127+後志3!E127+空知3!E127+上川3!E127+留萌3!E127+宗谷3!E127+オホーツク3!E127+胆振3!E127+日高3!E127+十勝3!E127+釧路3!E127+根室3!E127</f>
        <v>932.2</v>
      </c>
      <c r="F140" s="12">
        <f ca="1">石狩3!F127+渡島・檜山3!F127+後志3!F127+空知3!F127+上川3!F127+留萌3!F127+宗谷3!F127+オホーツク3!F127+胆振3!F127+日高3!F127+十勝3!F127+釧路3!F127+根室3!F127</f>
        <v>26.5</v>
      </c>
      <c r="G140" s="12">
        <f ca="1">石狩3!G127+渡島・檜山3!G127+後志3!G127+空知3!G127+上川3!G127+留萌3!G127+宗谷3!G127+オホーツク3!G127+胆振3!G127+日高3!G127+十勝3!G127+釧路3!G127+根室3!G127</f>
        <v>56275.5</v>
      </c>
      <c r="H140" s="12">
        <f ca="1">石狩3!H127+渡島・檜山3!H127+後志3!H127+空知3!H127+上川3!H127+留萌3!H127+宗谷3!H127+オホーツク3!H127+胆振3!H127+日高3!H127+十勝3!H127+釧路3!H127+根室3!H127</f>
        <v>6799.1</v>
      </c>
      <c r="I140" s="12">
        <f ca="1">石狩3!I127+渡島・檜山3!I127+後志3!I127+空知3!I127+上川3!I127+留萌3!I127+宗谷3!I127+オホーツク3!I127+胆振3!I127+日高3!I127+十勝3!I127+釧路3!I127+根室3!I127</f>
        <v>5207.9000000000005</v>
      </c>
      <c r="J140" s="12">
        <f ca="1">石狩3!J127+渡島・檜山3!J127+後志3!J127+空知3!J127+上川3!J127+留萌3!J127+宗谷3!J127+オホーツク3!J127+胆振3!J127+日高3!J127+十勝3!J127+釧路3!J127+根室3!J127</f>
        <v>55.3</v>
      </c>
      <c r="K140" s="12">
        <f ca="1">石狩3!K127+渡島・檜山3!K127+後志3!K127+空知3!K127+上川3!K127+留萌3!K127+宗谷3!K127+オホーツク3!K127+胆振3!K127+日高3!K127+十勝3!K127+釧路3!K127+根室3!K127</f>
        <v>18.399999999999999</v>
      </c>
      <c r="L140" s="12">
        <f ca="1">石狩3!L127+渡島・檜山3!L127+後志3!L127+空知3!L127+上川3!L127+留萌3!L127+宗谷3!L127+オホーツク3!L127+胆振3!L127+日高3!L127+十勝3!L127+釧路3!L127+根室3!L127</f>
        <v>39.5</v>
      </c>
      <c r="M140" s="12">
        <f ca="1">石狩3!M127+渡島・檜山3!M127+後志3!M127+空知3!M127+上川3!M127+留萌3!M127+宗谷3!M127+オホーツク3!M127+胆振3!M127+日高3!M127+十勝3!M127+釧路3!M127+根室3!M127</f>
        <v>69354.399999999994</v>
      </c>
      <c r="N140" s="12">
        <f ca="1">SUM(D140,M140)</f>
        <v>79319.7</v>
      </c>
      <c r="O140" s="29"/>
      <c r="P140" s="36"/>
    </row>
    <row r="141" spans="1:16" ht="15.95" customHeight="1" x14ac:dyDescent="0.15">
      <c r="A141" s="13"/>
      <c r="B141" s="19"/>
      <c r="C141" s="15" t="s">
        <v>19</v>
      </c>
      <c r="D141" s="16" t="s">
        <v>20</v>
      </c>
      <c r="E141" s="30">
        <f t="shared" ref="E141:M141" ca="1" si="72">IF(E140&lt;=0,"",E140/$M140%)</f>
        <v>1.3441108278638414</v>
      </c>
      <c r="F141" s="16">
        <f t="shared" ca="1" si="72"/>
        <v>3.8209544023162192E-2</v>
      </c>
      <c r="G141" s="16">
        <f t="shared" ca="1" si="72"/>
        <v>81.141931874545818</v>
      </c>
      <c r="H141" s="16">
        <f t="shared" ca="1" si="72"/>
        <v>9.8034155006747952</v>
      </c>
      <c r="I141" s="16">
        <f t="shared" ca="1" si="72"/>
        <v>7.5091126157821284</v>
      </c>
      <c r="J141" s="16">
        <f t="shared" ca="1" si="72"/>
        <v>7.9735388093617701E-2</v>
      </c>
      <c r="K141" s="16">
        <f t="shared" ca="1" si="72"/>
        <v>2.6530400378346579E-2</v>
      </c>
      <c r="L141" s="16">
        <f t="shared" ca="1" si="72"/>
        <v>5.6953848638298367E-2</v>
      </c>
      <c r="M141" s="16">
        <f t="shared" ca="1" si="72"/>
        <v>100</v>
      </c>
      <c r="N141" s="16" t="s">
        <v>20</v>
      </c>
      <c r="P141" s="36"/>
    </row>
    <row r="142" spans="1:16" ht="15.95" customHeight="1" x14ac:dyDescent="0.15">
      <c r="A142" s="9" t="s">
        <v>81</v>
      </c>
      <c r="B142" s="10"/>
      <c r="C142" s="11" t="s">
        <v>18</v>
      </c>
      <c r="D142" s="12">
        <f>石狩3!D129+渡島・檜山3!D129+後志3!D129+空知3!D129+上川3!D129+留萌3!D129+宗谷3!D129+オホーツク3!D129+胆振3!D129+日高3!D129+十勝3!D129+釧路3!D129+根室3!D129</f>
        <v>24895</v>
      </c>
      <c r="E142" s="12">
        <f>石狩3!E129+渡島・檜山3!E129+後志3!E129+空知3!E129+上川3!E129+留萌3!E129+宗谷3!E129+オホーツク3!E129+胆振3!E129+日高3!E129+十勝3!E129+釧路3!E129+根室3!E129</f>
        <v>4560</v>
      </c>
      <c r="F142" s="12">
        <f>石狩3!F129+渡島・檜山3!F129+後志3!F129+空知3!F129+上川3!F129+留萌3!F129+宗谷3!F129+オホーツク3!F129+胆振3!F129+日高3!F129+十勝3!F129+釧路3!F129+根室3!F129</f>
        <v>3591</v>
      </c>
      <c r="G142" s="12">
        <f>石狩3!G129+渡島・檜山3!G129+後志3!G129+空知3!G129+上川3!G129+留萌3!G129+宗谷3!G129+オホーツク3!G129+胆振3!G129+日高3!G129+十勝3!G129+釧路3!G129+根室3!G129</f>
        <v>31666</v>
      </c>
      <c r="H142" s="12">
        <f>石狩3!H129+渡島・檜山3!H129+後志3!H129+空知3!H129+上川3!H129+留萌3!H129+宗谷3!H129+オホーツク3!H129+胆振3!H129+日高3!H129+十勝3!H129+釧路3!H129+根室3!H129</f>
        <v>39336</v>
      </c>
      <c r="I142" s="12">
        <f>石狩3!I129+渡島・檜山3!I129+後志3!I129+空知3!I129+上川3!I129+留萌3!I129+宗谷3!I129+オホーツク3!I129+胆振3!I129+日高3!I129+十勝3!I129+釧路3!I129+根室3!I129</f>
        <v>37641</v>
      </c>
      <c r="J142" s="12">
        <f>石狩3!J129+渡島・檜山3!J129+後志3!J129+空知3!J129+上川3!J129+留萌3!J129+宗谷3!J129+オホーツク3!J129+胆振3!J129+日高3!J129+十勝3!J129+釧路3!J129+根室3!J129</f>
        <v>5520</v>
      </c>
      <c r="K142" s="12">
        <f>石狩3!K129+渡島・檜山3!K129+後志3!K129+空知3!K129+上川3!K129+留萌3!K129+宗谷3!K129+オホーツク3!K129+胆振3!K129+日高3!K129+十勝3!K129+釧路3!K129+根室3!K129</f>
        <v>1614</v>
      </c>
      <c r="L142" s="12">
        <f>石狩3!L129+渡島・檜山3!L129+後志3!L129+空知3!L129+上川3!L129+留萌3!L129+宗谷3!L129+オホーツク3!L129+胆振3!L129+日高3!L129+十勝3!L129+釧路3!L129+根室3!L129</f>
        <v>13599</v>
      </c>
      <c r="M142" s="12">
        <f>石狩3!M129+渡島・檜山3!M129+後志3!M129+空知3!M129+上川3!M129+留萌3!M129+宗谷3!M129+オホーツク3!M129+胆振3!M129+日高3!M129+十勝3!M129+釧路3!M129+根室3!M129</f>
        <v>137527</v>
      </c>
      <c r="N142" s="12">
        <f>SUM(D142,M142)</f>
        <v>162422</v>
      </c>
      <c r="O142" s="29"/>
      <c r="P142" s="36"/>
    </row>
    <row r="143" spans="1:16" ht="15.95" customHeight="1" x14ac:dyDescent="0.15">
      <c r="A143" s="21"/>
      <c r="B143" s="14"/>
      <c r="C143" s="15" t="s">
        <v>19</v>
      </c>
      <c r="D143" s="16" t="s">
        <v>20</v>
      </c>
      <c r="E143" s="30">
        <f t="shared" ref="E143:M145" si="73">IF(E142&lt;=0,"",E142/$M142%)</f>
        <v>3.3157125509899874</v>
      </c>
      <c r="F143" s="16">
        <f t="shared" si="73"/>
        <v>2.6111236339046151</v>
      </c>
      <c r="G143" s="16">
        <f t="shared" si="73"/>
        <v>23.025296850800206</v>
      </c>
      <c r="H143" s="16">
        <f t="shared" si="73"/>
        <v>28.602383531960996</v>
      </c>
      <c r="I143" s="16">
        <f t="shared" si="73"/>
        <v>27.36989827452064</v>
      </c>
      <c r="J143" s="16">
        <f t="shared" si="73"/>
        <v>4.0137572985668273</v>
      </c>
      <c r="K143" s="16">
        <f t="shared" si="73"/>
        <v>1.1735877318635612</v>
      </c>
      <c r="L143" s="16">
        <f t="shared" si="73"/>
        <v>9.8882401273931659</v>
      </c>
      <c r="M143" s="16">
        <f t="shared" si="73"/>
        <v>100</v>
      </c>
      <c r="N143" s="16" t="s">
        <v>20</v>
      </c>
      <c r="P143" s="36"/>
    </row>
    <row r="144" spans="1:16" ht="15.95" customHeight="1" x14ac:dyDescent="0.15">
      <c r="A144" s="9" t="s">
        <v>82</v>
      </c>
      <c r="B144" s="10"/>
      <c r="C144" s="11" t="s">
        <v>18</v>
      </c>
      <c r="D144" s="12">
        <v>53245.9</v>
      </c>
      <c r="E144" s="28">
        <v>18382.100000000002</v>
      </c>
      <c r="F144" s="12">
        <v>19040.100000000002</v>
      </c>
      <c r="G144" s="12">
        <v>261983.9</v>
      </c>
      <c r="H144" s="12">
        <v>95681.900000000009</v>
      </c>
      <c r="I144" s="12">
        <v>100900.7</v>
      </c>
      <c r="J144" s="12">
        <v>20800.099999999999</v>
      </c>
      <c r="K144" s="12">
        <v>14093.4</v>
      </c>
      <c r="L144" s="12">
        <v>47008.7</v>
      </c>
      <c r="M144" s="12">
        <f>SUM(E144:L144)</f>
        <v>577890.89999999991</v>
      </c>
      <c r="N144" s="12">
        <f>SUM(D144,M144)</f>
        <v>631136.79999999993</v>
      </c>
      <c r="O144" s="29"/>
      <c r="P144" s="36"/>
    </row>
    <row r="145" spans="1:16" ht="15.95" customHeight="1" x14ac:dyDescent="0.15">
      <c r="A145" s="21"/>
      <c r="B145" s="14"/>
      <c r="C145" s="15" t="s">
        <v>19</v>
      </c>
      <c r="D145" s="16" t="s">
        <v>20</v>
      </c>
      <c r="E145" s="30">
        <f t="shared" si="73"/>
        <v>3.1808945252468948</v>
      </c>
      <c r="F145" s="16">
        <f t="shared" si="73"/>
        <v>3.294756847702569</v>
      </c>
      <c r="G145" s="16">
        <f t="shared" si="73"/>
        <v>45.334491337378743</v>
      </c>
      <c r="H145" s="16">
        <f t="shared" si="73"/>
        <v>16.557087159531328</v>
      </c>
      <c r="I145" s="16">
        <f t="shared" si="73"/>
        <v>17.460164193622017</v>
      </c>
      <c r="J145" s="16">
        <f t="shared" si="73"/>
        <v>3.5993126038150112</v>
      </c>
      <c r="K145" s="16">
        <f t="shared" si="73"/>
        <v>2.4387648256790344</v>
      </c>
      <c r="L145" s="16">
        <f t="shared" si="73"/>
        <v>8.1345285070244238</v>
      </c>
      <c r="M145" s="12">
        <f>SUM(E145:L145)</f>
        <v>100.00000000000001</v>
      </c>
      <c r="N145" s="16" t="s">
        <v>20</v>
      </c>
      <c r="P145" s="36"/>
    </row>
    <row r="146" spans="1:16" ht="15.95" customHeight="1" x14ac:dyDescent="0.15">
      <c r="A146" s="22" t="s">
        <v>83</v>
      </c>
      <c r="B146" s="23"/>
      <c r="C146" s="11" t="s">
        <v>18</v>
      </c>
      <c r="D146" s="12">
        <f ca="1">D6+D12+D14+D24+D26+D90+D112+D114+D120+D122+D142+D144</f>
        <v>4645652.6000000015</v>
      </c>
      <c r="E146" s="12">
        <f t="shared" ref="E146:N146" ca="1" si="74">E6+E12+E14+E24+E26+E90+E112+E114+E120+E122+E142+E144</f>
        <v>87016.882000000012</v>
      </c>
      <c r="F146" s="12">
        <f t="shared" ca="1" si="74"/>
        <v>99000.820000000022</v>
      </c>
      <c r="G146" s="12">
        <f t="shared" ca="1" si="74"/>
        <v>1653561.6059999999</v>
      </c>
      <c r="H146" s="12">
        <f t="shared" ca="1" si="74"/>
        <v>408757.64600000001</v>
      </c>
      <c r="I146" s="12">
        <f t="shared" ca="1" si="74"/>
        <v>790987.74599999993</v>
      </c>
      <c r="J146" s="12">
        <f t="shared" ca="1" si="74"/>
        <v>89935.299999999988</v>
      </c>
      <c r="K146" s="12">
        <f t="shared" ca="1" si="74"/>
        <v>51394.9</v>
      </c>
      <c r="L146" s="12">
        <f t="shared" ca="1" si="74"/>
        <v>158840.5</v>
      </c>
      <c r="M146" s="12">
        <f t="shared" ca="1" si="74"/>
        <v>3339495.4</v>
      </c>
      <c r="N146" s="12">
        <f t="shared" ca="1" si="74"/>
        <v>7985148</v>
      </c>
      <c r="O146" s="29"/>
      <c r="P146" s="36"/>
    </row>
    <row r="147" spans="1:16" ht="15.95" customHeight="1" x14ac:dyDescent="0.15">
      <c r="A147" s="21"/>
      <c r="B147" s="14"/>
      <c r="C147" s="15" t="s">
        <v>19</v>
      </c>
      <c r="D147" s="16" t="s">
        <v>20</v>
      </c>
      <c r="E147" s="16">
        <f t="shared" ref="E147:M147" ca="1" si="75">IF(E146&lt;=0,"",E146/$M146%)</f>
        <v>2.6056895302206442</v>
      </c>
      <c r="F147" s="16">
        <f t="shared" ca="1" si="75"/>
        <v>2.9645442841454437</v>
      </c>
      <c r="G147" s="16">
        <f t="shared" ca="1" si="75"/>
        <v>49.51531318174596</v>
      </c>
      <c r="H147" s="16">
        <f t="shared" ca="1" si="75"/>
        <v>12.240102082488271</v>
      </c>
      <c r="I147" s="16">
        <f t="shared" ca="1" si="75"/>
        <v>23.685846250903655</v>
      </c>
      <c r="J147" s="16">
        <f t="shared" ca="1" si="75"/>
        <v>2.6930805174937507</v>
      </c>
      <c r="K147" s="16">
        <f t="shared" ca="1" si="75"/>
        <v>1.5390019701778899</v>
      </c>
      <c r="L147" s="16">
        <f t="shared" ca="1" si="75"/>
        <v>4.7564221828243873</v>
      </c>
      <c r="M147" s="16">
        <f t="shared" ca="1" si="75"/>
        <v>100</v>
      </c>
      <c r="N147" s="16" t="s">
        <v>20</v>
      </c>
      <c r="P147" s="36"/>
    </row>
    <row r="148" spans="1:16" ht="15.95" customHeight="1" x14ac:dyDescent="0.15">
      <c r="A148" s="9" t="s">
        <v>84</v>
      </c>
      <c r="B148" s="10"/>
      <c r="C148" s="11" t="s">
        <v>18</v>
      </c>
      <c r="D148" s="12">
        <f>石狩3!D135+渡島・檜山3!D135+後志3!D135+空知3!D135+上川3!D135+留萌3!D135+宗谷3!D135+オホーツク3!D135+胆振3!D135+日高3!D135+十勝3!D135+釧路3!D135+根室3!D135</f>
        <v>1251338.9000000001</v>
      </c>
      <c r="E148" s="12">
        <f>石狩3!E135+渡島・檜山3!E135+後志3!E135+空知3!E135+上川3!E135+留萌3!E135+宗谷3!E135+オホーツク3!E135+胆振3!E135+日高3!E135+十勝3!E135+釧路3!E135+根室3!E135</f>
        <v>2466.6999999999998</v>
      </c>
      <c r="F148" s="12">
        <f>石狩3!F135+渡島・檜山3!F135+後志3!F135+空知3!F135+上川3!F135+留萌3!F135+宗谷3!F135+オホーツク3!F135+胆振3!F135+日高3!F135+十勝3!F135+釧路3!F135+根室3!F135</f>
        <v>165.60000000000002</v>
      </c>
      <c r="G148" s="12">
        <f>石狩3!G135+渡島・檜山3!G135+後志3!G135+空知3!G135+上川3!G135+留萌3!G135+宗谷3!G135+オホーツク3!G135+胆振3!G135+日高3!G135+十勝3!G135+釧路3!G135+根室3!G135</f>
        <v>71652.63916918014</v>
      </c>
      <c r="H148" s="12">
        <f>石狩3!H135+渡島・檜山3!H135+後志3!H135+空知3!H135+上川3!H135+留萌3!H135+宗谷3!H135+オホーツク3!H135+胆振3!H135+日高3!H135+十勝3!H135+釧路3!H135+根室3!H135</f>
        <v>4090.8344255552511</v>
      </c>
      <c r="I148" s="12">
        <f>石狩3!I135+渡島・檜山3!I135+後志3!I135+空知3!I135+上川3!I135+留萌3!I135+宗谷3!I135+オホーツク3!I135+胆振3!I135+日高3!I135+十勝3!I135+釧路3!I135+根室3!I135</f>
        <v>1111528.8</v>
      </c>
      <c r="J148" s="12">
        <f>石狩3!J135+渡島・檜山3!J135+後志3!J135+空知3!J135+上川3!J135+留萌3!J135+宗谷3!J135+オホーツク3!J135+胆振3!J135+日高3!J135+十勝3!J135+釧路3!J135+根室3!J135</f>
        <v>276.5</v>
      </c>
      <c r="K148" s="12">
        <f>石狩3!K135+渡島・檜山3!K135+後志3!K135+空知3!K135+上川3!K135+留萌3!K135+宗谷3!K135+オホーツク3!K135+胆振3!K135+日高3!K135+十勝3!K135+釧路3!K135+根室3!K135</f>
        <v>680.30000000000007</v>
      </c>
      <c r="L148" s="12">
        <f>石狩3!L135+渡島・檜山3!L135+後志3!L135+空知3!L135+上川3!L135+留萌3!L135+宗谷3!L135+オホーツク3!L135+胆振3!L135+日高3!L135+十勝3!L135+釧路3!L135+根室3!L135</f>
        <v>1838.1264052646011</v>
      </c>
      <c r="M148" s="12">
        <f>石狩3!M135+渡島・檜山3!M135+後志3!M135+空知3!M135+上川3!M135+留萌3!M135+宗谷3!M135+オホーツク3!M135+胆振3!M135+日高3!M135+十勝3!M135+釧路3!M135+根室3!M135</f>
        <v>1192699.5000000002</v>
      </c>
      <c r="N148" s="12">
        <f>SUM(D148,M148)</f>
        <v>2444038.4000000004</v>
      </c>
      <c r="O148" s="29"/>
      <c r="P148" s="36"/>
    </row>
    <row r="149" spans="1:16" ht="15.75" customHeight="1" x14ac:dyDescent="0.15">
      <c r="A149" s="21" t="s">
        <v>85</v>
      </c>
      <c r="B149" s="24"/>
      <c r="C149" s="15" t="s">
        <v>19</v>
      </c>
      <c r="D149" s="16" t="s">
        <v>20</v>
      </c>
      <c r="E149" s="16">
        <f t="shared" ref="E149:M149" si="76">IF(E148&lt;=0,"",E148/$M148%)</f>
        <v>0.20681655354093795</v>
      </c>
      <c r="F149" s="16">
        <f t="shared" si="76"/>
        <v>1.3884469642185647E-2</v>
      </c>
      <c r="G149" s="16">
        <f t="shared" si="76"/>
        <v>6.0076020128439831</v>
      </c>
      <c r="H149" s="16">
        <f t="shared" si="76"/>
        <v>0.34298953135766808</v>
      </c>
      <c r="I149" s="16">
        <f t="shared" si="76"/>
        <v>93.194371256129457</v>
      </c>
      <c r="J149" s="16">
        <f t="shared" si="76"/>
        <v>2.3182704444832915E-2</v>
      </c>
      <c r="K149" s="16">
        <f t="shared" si="76"/>
        <v>5.7038675710017479E-2</v>
      </c>
      <c r="L149" s="16">
        <f t="shared" si="76"/>
        <v>0.15411479633089481</v>
      </c>
      <c r="M149" s="16">
        <f t="shared" si="76"/>
        <v>100</v>
      </c>
      <c r="N149" s="16" t="s">
        <v>20</v>
      </c>
      <c r="P149" s="36"/>
    </row>
    <row r="319" spans="1:14" ht="15.95" customHeight="1" x14ac:dyDescent="0.15">
      <c r="A319" s="9"/>
      <c r="B319" s="10"/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</row>
    <row r="320" spans="1:14" ht="15.95" customHeight="1" x14ac:dyDescent="0.15">
      <c r="A320" s="13"/>
      <c r="B320" s="31"/>
    </row>
    <row r="321" spans="1:14" ht="15.95" customHeight="1" x14ac:dyDescent="0.15">
      <c r="A321" s="13"/>
      <c r="B321" s="31"/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</row>
    <row r="322" spans="1:14" ht="15.95" customHeight="1" x14ac:dyDescent="0.15">
      <c r="A322" s="13"/>
      <c r="B322" s="31"/>
    </row>
    <row r="323" spans="1:14" ht="15.95" customHeight="1" x14ac:dyDescent="0.15">
      <c r="A323" s="13"/>
      <c r="B323" s="31"/>
    </row>
    <row r="324" spans="1:14" ht="15.95" customHeight="1" x14ac:dyDescent="0.15">
      <c r="A324" s="21"/>
      <c r="B324" s="14"/>
    </row>
  </sheetData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50" firstPageNumber="171" fitToHeight="2" orientation="portrait" useFirstPageNumber="1" r:id="rId1"/>
  <headerFooter alignWithMargins="0"/>
  <rowBreaks count="1" manualBreakCount="1">
    <brk id="9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FF0000"/>
    <pageSetUpPr fitToPage="1"/>
  </sheetPr>
  <dimension ref="A2:P140"/>
  <sheetViews>
    <sheetView showGridLines="0" showZeros="0" view="pageBreakPreview" zoomScale="91" zoomScaleNormal="55" zoomScaleSheetLayoutView="91" workbookViewId="0">
      <pane xSplit="2" ySplit="6" topLeftCell="C129" activePane="bottomRight" state="frozen"/>
      <selection activeCell="D113" sqref="D113"/>
      <selection pane="topRight" activeCell="D113" sqref="D113"/>
      <selection pane="bottomLeft" activeCell="D113" sqref="D113"/>
      <selection pane="bottomRight" activeCell="D113" sqref="D113"/>
    </sheetView>
  </sheetViews>
  <sheetFormatPr defaultRowHeight="15.95" customHeight="1" x14ac:dyDescent="0.15"/>
  <cols>
    <col min="1" max="1" width="7.5" style="2" customWidth="1"/>
    <col min="2" max="2" width="13.875" style="2" customWidth="1"/>
    <col min="3" max="3" width="13.5" style="1" bestFit="1" customWidth="1"/>
    <col min="4" max="4" width="14.625" style="1" customWidth="1"/>
    <col min="5" max="6" width="12.375" style="1" customWidth="1"/>
    <col min="7" max="7" width="14.625" style="1" customWidth="1"/>
    <col min="8" max="12" width="12.375" style="1" customWidth="1"/>
    <col min="13" max="13" width="14.625" style="1" customWidth="1"/>
    <col min="14" max="14" width="17.625" style="1" customWidth="1"/>
    <col min="15" max="256" width="9" style="1"/>
    <col min="257" max="257" width="7.5" style="1" customWidth="1"/>
    <col min="258" max="258" width="13.875" style="1" customWidth="1"/>
    <col min="259" max="259" width="13.5" style="1" bestFit="1" customWidth="1"/>
    <col min="260" max="260" width="14.625" style="1" customWidth="1"/>
    <col min="261" max="262" width="12.375" style="1" customWidth="1"/>
    <col min="263" max="263" width="14.625" style="1" customWidth="1"/>
    <col min="264" max="268" width="12.375" style="1" customWidth="1"/>
    <col min="269" max="269" width="14.625" style="1" customWidth="1"/>
    <col min="270" max="270" width="17.625" style="1" customWidth="1"/>
    <col min="271" max="512" width="9" style="1"/>
    <col min="513" max="513" width="7.5" style="1" customWidth="1"/>
    <col min="514" max="514" width="13.875" style="1" customWidth="1"/>
    <col min="515" max="515" width="13.5" style="1" bestFit="1" customWidth="1"/>
    <col min="516" max="516" width="14.625" style="1" customWidth="1"/>
    <col min="517" max="518" width="12.375" style="1" customWidth="1"/>
    <col min="519" max="519" width="14.625" style="1" customWidth="1"/>
    <col min="520" max="524" width="12.375" style="1" customWidth="1"/>
    <col min="525" max="525" width="14.625" style="1" customWidth="1"/>
    <col min="526" max="526" width="17.625" style="1" customWidth="1"/>
    <col min="527" max="768" width="9" style="1"/>
    <col min="769" max="769" width="7.5" style="1" customWidth="1"/>
    <col min="770" max="770" width="13.875" style="1" customWidth="1"/>
    <col min="771" max="771" width="13.5" style="1" bestFit="1" customWidth="1"/>
    <col min="772" max="772" width="14.625" style="1" customWidth="1"/>
    <col min="773" max="774" width="12.375" style="1" customWidth="1"/>
    <col min="775" max="775" width="14.625" style="1" customWidth="1"/>
    <col min="776" max="780" width="12.375" style="1" customWidth="1"/>
    <col min="781" max="781" width="14.625" style="1" customWidth="1"/>
    <col min="782" max="782" width="17.625" style="1" customWidth="1"/>
    <col min="783" max="1024" width="9" style="1"/>
    <col min="1025" max="1025" width="7.5" style="1" customWidth="1"/>
    <col min="1026" max="1026" width="13.875" style="1" customWidth="1"/>
    <col min="1027" max="1027" width="13.5" style="1" bestFit="1" customWidth="1"/>
    <col min="1028" max="1028" width="14.625" style="1" customWidth="1"/>
    <col min="1029" max="1030" width="12.375" style="1" customWidth="1"/>
    <col min="1031" max="1031" width="14.625" style="1" customWidth="1"/>
    <col min="1032" max="1036" width="12.375" style="1" customWidth="1"/>
    <col min="1037" max="1037" width="14.625" style="1" customWidth="1"/>
    <col min="1038" max="1038" width="17.625" style="1" customWidth="1"/>
    <col min="1039" max="1280" width="9" style="1"/>
    <col min="1281" max="1281" width="7.5" style="1" customWidth="1"/>
    <col min="1282" max="1282" width="13.875" style="1" customWidth="1"/>
    <col min="1283" max="1283" width="13.5" style="1" bestFit="1" customWidth="1"/>
    <col min="1284" max="1284" width="14.625" style="1" customWidth="1"/>
    <col min="1285" max="1286" width="12.375" style="1" customWidth="1"/>
    <col min="1287" max="1287" width="14.625" style="1" customWidth="1"/>
    <col min="1288" max="1292" width="12.375" style="1" customWidth="1"/>
    <col min="1293" max="1293" width="14.625" style="1" customWidth="1"/>
    <col min="1294" max="1294" width="17.625" style="1" customWidth="1"/>
    <col min="1295" max="1536" width="9" style="1"/>
    <col min="1537" max="1537" width="7.5" style="1" customWidth="1"/>
    <col min="1538" max="1538" width="13.875" style="1" customWidth="1"/>
    <col min="1539" max="1539" width="13.5" style="1" bestFit="1" customWidth="1"/>
    <col min="1540" max="1540" width="14.625" style="1" customWidth="1"/>
    <col min="1541" max="1542" width="12.375" style="1" customWidth="1"/>
    <col min="1543" max="1543" width="14.625" style="1" customWidth="1"/>
    <col min="1544" max="1548" width="12.375" style="1" customWidth="1"/>
    <col min="1549" max="1549" width="14.625" style="1" customWidth="1"/>
    <col min="1550" max="1550" width="17.625" style="1" customWidth="1"/>
    <col min="1551" max="1792" width="9" style="1"/>
    <col min="1793" max="1793" width="7.5" style="1" customWidth="1"/>
    <col min="1794" max="1794" width="13.875" style="1" customWidth="1"/>
    <col min="1795" max="1795" width="13.5" style="1" bestFit="1" customWidth="1"/>
    <col min="1796" max="1796" width="14.625" style="1" customWidth="1"/>
    <col min="1797" max="1798" width="12.375" style="1" customWidth="1"/>
    <col min="1799" max="1799" width="14.625" style="1" customWidth="1"/>
    <col min="1800" max="1804" width="12.375" style="1" customWidth="1"/>
    <col min="1805" max="1805" width="14.625" style="1" customWidth="1"/>
    <col min="1806" max="1806" width="17.625" style="1" customWidth="1"/>
    <col min="1807" max="2048" width="9" style="1"/>
    <col min="2049" max="2049" width="7.5" style="1" customWidth="1"/>
    <col min="2050" max="2050" width="13.875" style="1" customWidth="1"/>
    <col min="2051" max="2051" width="13.5" style="1" bestFit="1" customWidth="1"/>
    <col min="2052" max="2052" width="14.625" style="1" customWidth="1"/>
    <col min="2053" max="2054" width="12.375" style="1" customWidth="1"/>
    <col min="2055" max="2055" width="14.625" style="1" customWidth="1"/>
    <col min="2056" max="2060" width="12.375" style="1" customWidth="1"/>
    <col min="2061" max="2061" width="14.625" style="1" customWidth="1"/>
    <col min="2062" max="2062" width="17.625" style="1" customWidth="1"/>
    <col min="2063" max="2304" width="9" style="1"/>
    <col min="2305" max="2305" width="7.5" style="1" customWidth="1"/>
    <col min="2306" max="2306" width="13.875" style="1" customWidth="1"/>
    <col min="2307" max="2307" width="13.5" style="1" bestFit="1" customWidth="1"/>
    <col min="2308" max="2308" width="14.625" style="1" customWidth="1"/>
    <col min="2309" max="2310" width="12.375" style="1" customWidth="1"/>
    <col min="2311" max="2311" width="14.625" style="1" customWidth="1"/>
    <col min="2312" max="2316" width="12.375" style="1" customWidth="1"/>
    <col min="2317" max="2317" width="14.625" style="1" customWidth="1"/>
    <col min="2318" max="2318" width="17.625" style="1" customWidth="1"/>
    <col min="2319" max="2560" width="9" style="1"/>
    <col min="2561" max="2561" width="7.5" style="1" customWidth="1"/>
    <col min="2562" max="2562" width="13.875" style="1" customWidth="1"/>
    <col min="2563" max="2563" width="13.5" style="1" bestFit="1" customWidth="1"/>
    <col min="2564" max="2564" width="14.625" style="1" customWidth="1"/>
    <col min="2565" max="2566" width="12.375" style="1" customWidth="1"/>
    <col min="2567" max="2567" width="14.625" style="1" customWidth="1"/>
    <col min="2568" max="2572" width="12.375" style="1" customWidth="1"/>
    <col min="2573" max="2573" width="14.625" style="1" customWidth="1"/>
    <col min="2574" max="2574" width="17.625" style="1" customWidth="1"/>
    <col min="2575" max="2816" width="9" style="1"/>
    <col min="2817" max="2817" width="7.5" style="1" customWidth="1"/>
    <col min="2818" max="2818" width="13.875" style="1" customWidth="1"/>
    <col min="2819" max="2819" width="13.5" style="1" bestFit="1" customWidth="1"/>
    <col min="2820" max="2820" width="14.625" style="1" customWidth="1"/>
    <col min="2821" max="2822" width="12.375" style="1" customWidth="1"/>
    <col min="2823" max="2823" width="14.625" style="1" customWidth="1"/>
    <col min="2824" max="2828" width="12.375" style="1" customWidth="1"/>
    <col min="2829" max="2829" width="14.625" style="1" customWidth="1"/>
    <col min="2830" max="2830" width="17.625" style="1" customWidth="1"/>
    <col min="2831" max="3072" width="9" style="1"/>
    <col min="3073" max="3073" width="7.5" style="1" customWidth="1"/>
    <col min="3074" max="3074" width="13.875" style="1" customWidth="1"/>
    <col min="3075" max="3075" width="13.5" style="1" bestFit="1" customWidth="1"/>
    <col min="3076" max="3076" width="14.625" style="1" customWidth="1"/>
    <col min="3077" max="3078" width="12.375" style="1" customWidth="1"/>
    <col min="3079" max="3079" width="14.625" style="1" customWidth="1"/>
    <col min="3080" max="3084" width="12.375" style="1" customWidth="1"/>
    <col min="3085" max="3085" width="14.625" style="1" customWidth="1"/>
    <col min="3086" max="3086" width="17.625" style="1" customWidth="1"/>
    <col min="3087" max="3328" width="9" style="1"/>
    <col min="3329" max="3329" width="7.5" style="1" customWidth="1"/>
    <col min="3330" max="3330" width="13.875" style="1" customWidth="1"/>
    <col min="3331" max="3331" width="13.5" style="1" bestFit="1" customWidth="1"/>
    <col min="3332" max="3332" width="14.625" style="1" customWidth="1"/>
    <col min="3333" max="3334" width="12.375" style="1" customWidth="1"/>
    <col min="3335" max="3335" width="14.625" style="1" customWidth="1"/>
    <col min="3336" max="3340" width="12.375" style="1" customWidth="1"/>
    <col min="3341" max="3341" width="14.625" style="1" customWidth="1"/>
    <col min="3342" max="3342" width="17.625" style="1" customWidth="1"/>
    <col min="3343" max="3584" width="9" style="1"/>
    <col min="3585" max="3585" width="7.5" style="1" customWidth="1"/>
    <col min="3586" max="3586" width="13.875" style="1" customWidth="1"/>
    <col min="3587" max="3587" width="13.5" style="1" bestFit="1" customWidth="1"/>
    <col min="3588" max="3588" width="14.625" style="1" customWidth="1"/>
    <col min="3589" max="3590" width="12.375" style="1" customWidth="1"/>
    <col min="3591" max="3591" width="14.625" style="1" customWidth="1"/>
    <col min="3592" max="3596" width="12.375" style="1" customWidth="1"/>
    <col min="3597" max="3597" width="14.625" style="1" customWidth="1"/>
    <col min="3598" max="3598" width="17.625" style="1" customWidth="1"/>
    <col min="3599" max="3840" width="9" style="1"/>
    <col min="3841" max="3841" width="7.5" style="1" customWidth="1"/>
    <col min="3842" max="3842" width="13.875" style="1" customWidth="1"/>
    <col min="3843" max="3843" width="13.5" style="1" bestFit="1" customWidth="1"/>
    <col min="3844" max="3844" width="14.625" style="1" customWidth="1"/>
    <col min="3845" max="3846" width="12.375" style="1" customWidth="1"/>
    <col min="3847" max="3847" width="14.625" style="1" customWidth="1"/>
    <col min="3848" max="3852" width="12.375" style="1" customWidth="1"/>
    <col min="3853" max="3853" width="14.625" style="1" customWidth="1"/>
    <col min="3854" max="3854" width="17.625" style="1" customWidth="1"/>
    <col min="3855" max="4096" width="9" style="1"/>
    <col min="4097" max="4097" width="7.5" style="1" customWidth="1"/>
    <col min="4098" max="4098" width="13.875" style="1" customWidth="1"/>
    <col min="4099" max="4099" width="13.5" style="1" bestFit="1" customWidth="1"/>
    <col min="4100" max="4100" width="14.625" style="1" customWidth="1"/>
    <col min="4101" max="4102" width="12.375" style="1" customWidth="1"/>
    <col min="4103" max="4103" width="14.625" style="1" customWidth="1"/>
    <col min="4104" max="4108" width="12.375" style="1" customWidth="1"/>
    <col min="4109" max="4109" width="14.625" style="1" customWidth="1"/>
    <col min="4110" max="4110" width="17.625" style="1" customWidth="1"/>
    <col min="4111" max="4352" width="9" style="1"/>
    <col min="4353" max="4353" width="7.5" style="1" customWidth="1"/>
    <col min="4354" max="4354" width="13.875" style="1" customWidth="1"/>
    <col min="4355" max="4355" width="13.5" style="1" bestFit="1" customWidth="1"/>
    <col min="4356" max="4356" width="14.625" style="1" customWidth="1"/>
    <col min="4357" max="4358" width="12.375" style="1" customWidth="1"/>
    <col min="4359" max="4359" width="14.625" style="1" customWidth="1"/>
    <col min="4360" max="4364" width="12.375" style="1" customWidth="1"/>
    <col min="4365" max="4365" width="14.625" style="1" customWidth="1"/>
    <col min="4366" max="4366" width="17.625" style="1" customWidth="1"/>
    <col min="4367" max="4608" width="9" style="1"/>
    <col min="4609" max="4609" width="7.5" style="1" customWidth="1"/>
    <col min="4610" max="4610" width="13.875" style="1" customWidth="1"/>
    <col min="4611" max="4611" width="13.5" style="1" bestFit="1" customWidth="1"/>
    <col min="4612" max="4612" width="14.625" style="1" customWidth="1"/>
    <col min="4613" max="4614" width="12.375" style="1" customWidth="1"/>
    <col min="4615" max="4615" width="14.625" style="1" customWidth="1"/>
    <col min="4616" max="4620" width="12.375" style="1" customWidth="1"/>
    <col min="4621" max="4621" width="14.625" style="1" customWidth="1"/>
    <col min="4622" max="4622" width="17.625" style="1" customWidth="1"/>
    <col min="4623" max="4864" width="9" style="1"/>
    <col min="4865" max="4865" width="7.5" style="1" customWidth="1"/>
    <col min="4866" max="4866" width="13.875" style="1" customWidth="1"/>
    <col min="4867" max="4867" width="13.5" style="1" bestFit="1" customWidth="1"/>
    <col min="4868" max="4868" width="14.625" style="1" customWidth="1"/>
    <col min="4869" max="4870" width="12.375" style="1" customWidth="1"/>
    <col min="4871" max="4871" width="14.625" style="1" customWidth="1"/>
    <col min="4872" max="4876" width="12.375" style="1" customWidth="1"/>
    <col min="4877" max="4877" width="14.625" style="1" customWidth="1"/>
    <col min="4878" max="4878" width="17.625" style="1" customWidth="1"/>
    <col min="4879" max="5120" width="9" style="1"/>
    <col min="5121" max="5121" width="7.5" style="1" customWidth="1"/>
    <col min="5122" max="5122" width="13.875" style="1" customWidth="1"/>
    <col min="5123" max="5123" width="13.5" style="1" bestFit="1" customWidth="1"/>
    <col min="5124" max="5124" width="14.625" style="1" customWidth="1"/>
    <col min="5125" max="5126" width="12.375" style="1" customWidth="1"/>
    <col min="5127" max="5127" width="14.625" style="1" customWidth="1"/>
    <col min="5128" max="5132" width="12.375" style="1" customWidth="1"/>
    <col min="5133" max="5133" width="14.625" style="1" customWidth="1"/>
    <col min="5134" max="5134" width="17.625" style="1" customWidth="1"/>
    <col min="5135" max="5376" width="9" style="1"/>
    <col min="5377" max="5377" width="7.5" style="1" customWidth="1"/>
    <col min="5378" max="5378" width="13.875" style="1" customWidth="1"/>
    <col min="5379" max="5379" width="13.5" style="1" bestFit="1" customWidth="1"/>
    <col min="5380" max="5380" width="14.625" style="1" customWidth="1"/>
    <col min="5381" max="5382" width="12.375" style="1" customWidth="1"/>
    <col min="5383" max="5383" width="14.625" style="1" customWidth="1"/>
    <col min="5384" max="5388" width="12.375" style="1" customWidth="1"/>
    <col min="5389" max="5389" width="14.625" style="1" customWidth="1"/>
    <col min="5390" max="5390" width="17.625" style="1" customWidth="1"/>
    <col min="5391" max="5632" width="9" style="1"/>
    <col min="5633" max="5633" width="7.5" style="1" customWidth="1"/>
    <col min="5634" max="5634" width="13.875" style="1" customWidth="1"/>
    <col min="5635" max="5635" width="13.5" style="1" bestFit="1" customWidth="1"/>
    <col min="5636" max="5636" width="14.625" style="1" customWidth="1"/>
    <col min="5637" max="5638" width="12.375" style="1" customWidth="1"/>
    <col min="5639" max="5639" width="14.625" style="1" customWidth="1"/>
    <col min="5640" max="5644" width="12.375" style="1" customWidth="1"/>
    <col min="5645" max="5645" width="14.625" style="1" customWidth="1"/>
    <col min="5646" max="5646" width="17.625" style="1" customWidth="1"/>
    <col min="5647" max="5888" width="9" style="1"/>
    <col min="5889" max="5889" width="7.5" style="1" customWidth="1"/>
    <col min="5890" max="5890" width="13.875" style="1" customWidth="1"/>
    <col min="5891" max="5891" width="13.5" style="1" bestFit="1" customWidth="1"/>
    <col min="5892" max="5892" width="14.625" style="1" customWidth="1"/>
    <col min="5893" max="5894" width="12.375" style="1" customWidth="1"/>
    <col min="5895" max="5895" width="14.625" style="1" customWidth="1"/>
    <col min="5896" max="5900" width="12.375" style="1" customWidth="1"/>
    <col min="5901" max="5901" width="14.625" style="1" customWidth="1"/>
    <col min="5902" max="5902" width="17.625" style="1" customWidth="1"/>
    <col min="5903" max="6144" width="9" style="1"/>
    <col min="6145" max="6145" width="7.5" style="1" customWidth="1"/>
    <col min="6146" max="6146" width="13.875" style="1" customWidth="1"/>
    <col min="6147" max="6147" width="13.5" style="1" bestFit="1" customWidth="1"/>
    <col min="6148" max="6148" width="14.625" style="1" customWidth="1"/>
    <col min="6149" max="6150" width="12.375" style="1" customWidth="1"/>
    <col min="6151" max="6151" width="14.625" style="1" customWidth="1"/>
    <col min="6152" max="6156" width="12.375" style="1" customWidth="1"/>
    <col min="6157" max="6157" width="14.625" style="1" customWidth="1"/>
    <col min="6158" max="6158" width="17.625" style="1" customWidth="1"/>
    <col min="6159" max="6400" width="9" style="1"/>
    <col min="6401" max="6401" width="7.5" style="1" customWidth="1"/>
    <col min="6402" max="6402" width="13.875" style="1" customWidth="1"/>
    <col min="6403" max="6403" width="13.5" style="1" bestFit="1" customWidth="1"/>
    <col min="6404" max="6404" width="14.625" style="1" customWidth="1"/>
    <col min="6405" max="6406" width="12.375" style="1" customWidth="1"/>
    <col min="6407" max="6407" width="14.625" style="1" customWidth="1"/>
    <col min="6408" max="6412" width="12.375" style="1" customWidth="1"/>
    <col min="6413" max="6413" width="14.625" style="1" customWidth="1"/>
    <col min="6414" max="6414" width="17.625" style="1" customWidth="1"/>
    <col min="6415" max="6656" width="9" style="1"/>
    <col min="6657" max="6657" width="7.5" style="1" customWidth="1"/>
    <col min="6658" max="6658" width="13.875" style="1" customWidth="1"/>
    <col min="6659" max="6659" width="13.5" style="1" bestFit="1" customWidth="1"/>
    <col min="6660" max="6660" width="14.625" style="1" customWidth="1"/>
    <col min="6661" max="6662" width="12.375" style="1" customWidth="1"/>
    <col min="6663" max="6663" width="14.625" style="1" customWidth="1"/>
    <col min="6664" max="6668" width="12.375" style="1" customWidth="1"/>
    <col min="6669" max="6669" width="14.625" style="1" customWidth="1"/>
    <col min="6670" max="6670" width="17.625" style="1" customWidth="1"/>
    <col min="6671" max="6912" width="9" style="1"/>
    <col min="6913" max="6913" width="7.5" style="1" customWidth="1"/>
    <col min="6914" max="6914" width="13.875" style="1" customWidth="1"/>
    <col min="6915" max="6915" width="13.5" style="1" bestFit="1" customWidth="1"/>
    <col min="6916" max="6916" width="14.625" style="1" customWidth="1"/>
    <col min="6917" max="6918" width="12.375" style="1" customWidth="1"/>
    <col min="6919" max="6919" width="14.625" style="1" customWidth="1"/>
    <col min="6920" max="6924" width="12.375" style="1" customWidth="1"/>
    <col min="6925" max="6925" width="14.625" style="1" customWidth="1"/>
    <col min="6926" max="6926" width="17.625" style="1" customWidth="1"/>
    <col min="6927" max="7168" width="9" style="1"/>
    <col min="7169" max="7169" width="7.5" style="1" customWidth="1"/>
    <col min="7170" max="7170" width="13.875" style="1" customWidth="1"/>
    <col min="7171" max="7171" width="13.5" style="1" bestFit="1" customWidth="1"/>
    <col min="7172" max="7172" width="14.625" style="1" customWidth="1"/>
    <col min="7173" max="7174" width="12.375" style="1" customWidth="1"/>
    <col min="7175" max="7175" width="14.625" style="1" customWidth="1"/>
    <col min="7176" max="7180" width="12.375" style="1" customWidth="1"/>
    <col min="7181" max="7181" width="14.625" style="1" customWidth="1"/>
    <col min="7182" max="7182" width="17.625" style="1" customWidth="1"/>
    <col min="7183" max="7424" width="9" style="1"/>
    <col min="7425" max="7425" width="7.5" style="1" customWidth="1"/>
    <col min="7426" max="7426" width="13.875" style="1" customWidth="1"/>
    <col min="7427" max="7427" width="13.5" style="1" bestFit="1" customWidth="1"/>
    <col min="7428" max="7428" width="14.625" style="1" customWidth="1"/>
    <col min="7429" max="7430" width="12.375" style="1" customWidth="1"/>
    <col min="7431" max="7431" width="14.625" style="1" customWidth="1"/>
    <col min="7432" max="7436" width="12.375" style="1" customWidth="1"/>
    <col min="7437" max="7437" width="14.625" style="1" customWidth="1"/>
    <col min="7438" max="7438" width="17.625" style="1" customWidth="1"/>
    <col min="7439" max="7680" width="9" style="1"/>
    <col min="7681" max="7681" width="7.5" style="1" customWidth="1"/>
    <col min="7682" max="7682" width="13.875" style="1" customWidth="1"/>
    <col min="7683" max="7683" width="13.5" style="1" bestFit="1" customWidth="1"/>
    <col min="7684" max="7684" width="14.625" style="1" customWidth="1"/>
    <col min="7685" max="7686" width="12.375" style="1" customWidth="1"/>
    <col min="7687" max="7687" width="14.625" style="1" customWidth="1"/>
    <col min="7688" max="7692" width="12.375" style="1" customWidth="1"/>
    <col min="7693" max="7693" width="14.625" style="1" customWidth="1"/>
    <col min="7694" max="7694" width="17.625" style="1" customWidth="1"/>
    <col min="7695" max="7936" width="9" style="1"/>
    <col min="7937" max="7937" width="7.5" style="1" customWidth="1"/>
    <col min="7938" max="7938" width="13.875" style="1" customWidth="1"/>
    <col min="7939" max="7939" width="13.5" style="1" bestFit="1" customWidth="1"/>
    <col min="7940" max="7940" width="14.625" style="1" customWidth="1"/>
    <col min="7941" max="7942" width="12.375" style="1" customWidth="1"/>
    <col min="7943" max="7943" width="14.625" style="1" customWidth="1"/>
    <col min="7944" max="7948" width="12.375" style="1" customWidth="1"/>
    <col min="7949" max="7949" width="14.625" style="1" customWidth="1"/>
    <col min="7950" max="7950" width="17.625" style="1" customWidth="1"/>
    <col min="7951" max="8192" width="9" style="1"/>
    <col min="8193" max="8193" width="7.5" style="1" customWidth="1"/>
    <col min="8194" max="8194" width="13.875" style="1" customWidth="1"/>
    <col min="8195" max="8195" width="13.5" style="1" bestFit="1" customWidth="1"/>
    <col min="8196" max="8196" width="14.625" style="1" customWidth="1"/>
    <col min="8197" max="8198" width="12.375" style="1" customWidth="1"/>
    <col min="8199" max="8199" width="14.625" style="1" customWidth="1"/>
    <col min="8200" max="8204" width="12.375" style="1" customWidth="1"/>
    <col min="8205" max="8205" width="14.625" style="1" customWidth="1"/>
    <col min="8206" max="8206" width="17.625" style="1" customWidth="1"/>
    <col min="8207" max="8448" width="9" style="1"/>
    <col min="8449" max="8449" width="7.5" style="1" customWidth="1"/>
    <col min="8450" max="8450" width="13.875" style="1" customWidth="1"/>
    <col min="8451" max="8451" width="13.5" style="1" bestFit="1" customWidth="1"/>
    <col min="8452" max="8452" width="14.625" style="1" customWidth="1"/>
    <col min="8453" max="8454" width="12.375" style="1" customWidth="1"/>
    <col min="8455" max="8455" width="14.625" style="1" customWidth="1"/>
    <col min="8456" max="8460" width="12.375" style="1" customWidth="1"/>
    <col min="8461" max="8461" width="14.625" style="1" customWidth="1"/>
    <col min="8462" max="8462" width="17.625" style="1" customWidth="1"/>
    <col min="8463" max="8704" width="9" style="1"/>
    <col min="8705" max="8705" width="7.5" style="1" customWidth="1"/>
    <col min="8706" max="8706" width="13.875" style="1" customWidth="1"/>
    <col min="8707" max="8707" width="13.5" style="1" bestFit="1" customWidth="1"/>
    <col min="8708" max="8708" width="14.625" style="1" customWidth="1"/>
    <col min="8709" max="8710" width="12.375" style="1" customWidth="1"/>
    <col min="8711" max="8711" width="14.625" style="1" customWidth="1"/>
    <col min="8712" max="8716" width="12.375" style="1" customWidth="1"/>
    <col min="8717" max="8717" width="14.625" style="1" customWidth="1"/>
    <col min="8718" max="8718" width="17.625" style="1" customWidth="1"/>
    <col min="8719" max="8960" width="9" style="1"/>
    <col min="8961" max="8961" width="7.5" style="1" customWidth="1"/>
    <col min="8962" max="8962" width="13.875" style="1" customWidth="1"/>
    <col min="8963" max="8963" width="13.5" style="1" bestFit="1" customWidth="1"/>
    <col min="8964" max="8964" width="14.625" style="1" customWidth="1"/>
    <col min="8965" max="8966" width="12.375" style="1" customWidth="1"/>
    <col min="8967" max="8967" width="14.625" style="1" customWidth="1"/>
    <col min="8968" max="8972" width="12.375" style="1" customWidth="1"/>
    <col min="8973" max="8973" width="14.625" style="1" customWidth="1"/>
    <col min="8974" max="8974" width="17.625" style="1" customWidth="1"/>
    <col min="8975" max="9216" width="9" style="1"/>
    <col min="9217" max="9217" width="7.5" style="1" customWidth="1"/>
    <col min="9218" max="9218" width="13.875" style="1" customWidth="1"/>
    <col min="9219" max="9219" width="13.5" style="1" bestFit="1" customWidth="1"/>
    <col min="9220" max="9220" width="14.625" style="1" customWidth="1"/>
    <col min="9221" max="9222" width="12.375" style="1" customWidth="1"/>
    <col min="9223" max="9223" width="14.625" style="1" customWidth="1"/>
    <col min="9224" max="9228" width="12.375" style="1" customWidth="1"/>
    <col min="9229" max="9229" width="14.625" style="1" customWidth="1"/>
    <col min="9230" max="9230" width="17.625" style="1" customWidth="1"/>
    <col min="9231" max="9472" width="9" style="1"/>
    <col min="9473" max="9473" width="7.5" style="1" customWidth="1"/>
    <col min="9474" max="9474" width="13.875" style="1" customWidth="1"/>
    <col min="9475" max="9475" width="13.5" style="1" bestFit="1" customWidth="1"/>
    <col min="9476" max="9476" width="14.625" style="1" customWidth="1"/>
    <col min="9477" max="9478" width="12.375" style="1" customWidth="1"/>
    <col min="9479" max="9479" width="14.625" style="1" customWidth="1"/>
    <col min="9480" max="9484" width="12.375" style="1" customWidth="1"/>
    <col min="9485" max="9485" width="14.625" style="1" customWidth="1"/>
    <col min="9486" max="9486" width="17.625" style="1" customWidth="1"/>
    <col min="9487" max="9728" width="9" style="1"/>
    <col min="9729" max="9729" width="7.5" style="1" customWidth="1"/>
    <col min="9730" max="9730" width="13.875" style="1" customWidth="1"/>
    <col min="9731" max="9731" width="13.5" style="1" bestFit="1" customWidth="1"/>
    <col min="9732" max="9732" width="14.625" style="1" customWidth="1"/>
    <col min="9733" max="9734" width="12.375" style="1" customWidth="1"/>
    <col min="9735" max="9735" width="14.625" style="1" customWidth="1"/>
    <col min="9736" max="9740" width="12.375" style="1" customWidth="1"/>
    <col min="9741" max="9741" width="14.625" style="1" customWidth="1"/>
    <col min="9742" max="9742" width="17.625" style="1" customWidth="1"/>
    <col min="9743" max="9984" width="9" style="1"/>
    <col min="9985" max="9985" width="7.5" style="1" customWidth="1"/>
    <col min="9986" max="9986" width="13.875" style="1" customWidth="1"/>
    <col min="9987" max="9987" width="13.5" style="1" bestFit="1" customWidth="1"/>
    <col min="9988" max="9988" width="14.625" style="1" customWidth="1"/>
    <col min="9989" max="9990" width="12.375" style="1" customWidth="1"/>
    <col min="9991" max="9991" width="14.625" style="1" customWidth="1"/>
    <col min="9992" max="9996" width="12.375" style="1" customWidth="1"/>
    <col min="9997" max="9997" width="14.625" style="1" customWidth="1"/>
    <col min="9998" max="9998" width="17.625" style="1" customWidth="1"/>
    <col min="9999" max="10240" width="9" style="1"/>
    <col min="10241" max="10241" width="7.5" style="1" customWidth="1"/>
    <col min="10242" max="10242" width="13.875" style="1" customWidth="1"/>
    <col min="10243" max="10243" width="13.5" style="1" bestFit="1" customWidth="1"/>
    <col min="10244" max="10244" width="14.625" style="1" customWidth="1"/>
    <col min="10245" max="10246" width="12.375" style="1" customWidth="1"/>
    <col min="10247" max="10247" width="14.625" style="1" customWidth="1"/>
    <col min="10248" max="10252" width="12.375" style="1" customWidth="1"/>
    <col min="10253" max="10253" width="14.625" style="1" customWidth="1"/>
    <col min="10254" max="10254" width="17.625" style="1" customWidth="1"/>
    <col min="10255" max="10496" width="9" style="1"/>
    <col min="10497" max="10497" width="7.5" style="1" customWidth="1"/>
    <col min="10498" max="10498" width="13.875" style="1" customWidth="1"/>
    <col min="10499" max="10499" width="13.5" style="1" bestFit="1" customWidth="1"/>
    <col min="10500" max="10500" width="14.625" style="1" customWidth="1"/>
    <col min="10501" max="10502" width="12.375" style="1" customWidth="1"/>
    <col min="10503" max="10503" width="14.625" style="1" customWidth="1"/>
    <col min="10504" max="10508" width="12.375" style="1" customWidth="1"/>
    <col min="10509" max="10509" width="14.625" style="1" customWidth="1"/>
    <col min="10510" max="10510" width="17.625" style="1" customWidth="1"/>
    <col min="10511" max="10752" width="9" style="1"/>
    <col min="10753" max="10753" width="7.5" style="1" customWidth="1"/>
    <col min="10754" max="10754" width="13.875" style="1" customWidth="1"/>
    <col min="10755" max="10755" width="13.5" style="1" bestFit="1" customWidth="1"/>
    <col min="10756" max="10756" width="14.625" style="1" customWidth="1"/>
    <col min="10757" max="10758" width="12.375" style="1" customWidth="1"/>
    <col min="10759" max="10759" width="14.625" style="1" customWidth="1"/>
    <col min="10760" max="10764" width="12.375" style="1" customWidth="1"/>
    <col min="10765" max="10765" width="14.625" style="1" customWidth="1"/>
    <col min="10766" max="10766" width="17.625" style="1" customWidth="1"/>
    <col min="10767" max="11008" width="9" style="1"/>
    <col min="11009" max="11009" width="7.5" style="1" customWidth="1"/>
    <col min="11010" max="11010" width="13.875" style="1" customWidth="1"/>
    <col min="11011" max="11011" width="13.5" style="1" bestFit="1" customWidth="1"/>
    <col min="11012" max="11012" width="14.625" style="1" customWidth="1"/>
    <col min="11013" max="11014" width="12.375" style="1" customWidth="1"/>
    <col min="11015" max="11015" width="14.625" style="1" customWidth="1"/>
    <col min="11016" max="11020" width="12.375" style="1" customWidth="1"/>
    <col min="11021" max="11021" width="14.625" style="1" customWidth="1"/>
    <col min="11022" max="11022" width="17.625" style="1" customWidth="1"/>
    <col min="11023" max="11264" width="9" style="1"/>
    <col min="11265" max="11265" width="7.5" style="1" customWidth="1"/>
    <col min="11266" max="11266" width="13.875" style="1" customWidth="1"/>
    <col min="11267" max="11267" width="13.5" style="1" bestFit="1" customWidth="1"/>
    <col min="11268" max="11268" width="14.625" style="1" customWidth="1"/>
    <col min="11269" max="11270" width="12.375" style="1" customWidth="1"/>
    <col min="11271" max="11271" width="14.625" style="1" customWidth="1"/>
    <col min="11272" max="11276" width="12.375" style="1" customWidth="1"/>
    <col min="11277" max="11277" width="14.625" style="1" customWidth="1"/>
    <col min="11278" max="11278" width="17.625" style="1" customWidth="1"/>
    <col min="11279" max="11520" width="9" style="1"/>
    <col min="11521" max="11521" width="7.5" style="1" customWidth="1"/>
    <col min="11522" max="11522" width="13.875" style="1" customWidth="1"/>
    <col min="11523" max="11523" width="13.5" style="1" bestFit="1" customWidth="1"/>
    <col min="11524" max="11524" width="14.625" style="1" customWidth="1"/>
    <col min="11525" max="11526" width="12.375" style="1" customWidth="1"/>
    <col min="11527" max="11527" width="14.625" style="1" customWidth="1"/>
    <col min="11528" max="11532" width="12.375" style="1" customWidth="1"/>
    <col min="11533" max="11533" width="14.625" style="1" customWidth="1"/>
    <col min="11534" max="11534" width="17.625" style="1" customWidth="1"/>
    <col min="11535" max="11776" width="9" style="1"/>
    <col min="11777" max="11777" width="7.5" style="1" customWidth="1"/>
    <col min="11778" max="11778" width="13.875" style="1" customWidth="1"/>
    <col min="11779" max="11779" width="13.5" style="1" bestFit="1" customWidth="1"/>
    <col min="11780" max="11780" width="14.625" style="1" customWidth="1"/>
    <col min="11781" max="11782" width="12.375" style="1" customWidth="1"/>
    <col min="11783" max="11783" width="14.625" style="1" customWidth="1"/>
    <col min="11784" max="11788" width="12.375" style="1" customWidth="1"/>
    <col min="11789" max="11789" width="14.625" style="1" customWidth="1"/>
    <col min="11790" max="11790" width="17.625" style="1" customWidth="1"/>
    <col min="11791" max="12032" width="9" style="1"/>
    <col min="12033" max="12033" width="7.5" style="1" customWidth="1"/>
    <col min="12034" max="12034" width="13.875" style="1" customWidth="1"/>
    <col min="12035" max="12035" width="13.5" style="1" bestFit="1" customWidth="1"/>
    <col min="12036" max="12036" width="14.625" style="1" customWidth="1"/>
    <col min="12037" max="12038" width="12.375" style="1" customWidth="1"/>
    <col min="12039" max="12039" width="14.625" style="1" customWidth="1"/>
    <col min="12040" max="12044" width="12.375" style="1" customWidth="1"/>
    <col min="12045" max="12045" width="14.625" style="1" customWidth="1"/>
    <col min="12046" max="12046" width="17.625" style="1" customWidth="1"/>
    <col min="12047" max="12288" width="9" style="1"/>
    <col min="12289" max="12289" width="7.5" style="1" customWidth="1"/>
    <col min="12290" max="12290" width="13.875" style="1" customWidth="1"/>
    <col min="12291" max="12291" width="13.5" style="1" bestFit="1" customWidth="1"/>
    <col min="12292" max="12292" width="14.625" style="1" customWidth="1"/>
    <col min="12293" max="12294" width="12.375" style="1" customWidth="1"/>
    <col min="12295" max="12295" width="14.625" style="1" customWidth="1"/>
    <col min="12296" max="12300" width="12.375" style="1" customWidth="1"/>
    <col min="12301" max="12301" width="14.625" style="1" customWidth="1"/>
    <col min="12302" max="12302" width="17.625" style="1" customWidth="1"/>
    <col min="12303" max="12544" width="9" style="1"/>
    <col min="12545" max="12545" width="7.5" style="1" customWidth="1"/>
    <col min="12546" max="12546" width="13.875" style="1" customWidth="1"/>
    <col min="12547" max="12547" width="13.5" style="1" bestFit="1" customWidth="1"/>
    <col min="12548" max="12548" width="14.625" style="1" customWidth="1"/>
    <col min="12549" max="12550" width="12.375" style="1" customWidth="1"/>
    <col min="12551" max="12551" width="14.625" style="1" customWidth="1"/>
    <col min="12552" max="12556" width="12.375" style="1" customWidth="1"/>
    <col min="12557" max="12557" width="14.625" style="1" customWidth="1"/>
    <col min="12558" max="12558" width="17.625" style="1" customWidth="1"/>
    <col min="12559" max="12800" width="9" style="1"/>
    <col min="12801" max="12801" width="7.5" style="1" customWidth="1"/>
    <col min="12802" max="12802" width="13.875" style="1" customWidth="1"/>
    <col min="12803" max="12803" width="13.5" style="1" bestFit="1" customWidth="1"/>
    <col min="12804" max="12804" width="14.625" style="1" customWidth="1"/>
    <col min="12805" max="12806" width="12.375" style="1" customWidth="1"/>
    <col min="12807" max="12807" width="14.625" style="1" customWidth="1"/>
    <col min="12808" max="12812" width="12.375" style="1" customWidth="1"/>
    <col min="12813" max="12813" width="14.625" style="1" customWidth="1"/>
    <col min="12814" max="12814" width="17.625" style="1" customWidth="1"/>
    <col min="12815" max="13056" width="9" style="1"/>
    <col min="13057" max="13057" width="7.5" style="1" customWidth="1"/>
    <col min="13058" max="13058" width="13.875" style="1" customWidth="1"/>
    <col min="13059" max="13059" width="13.5" style="1" bestFit="1" customWidth="1"/>
    <col min="13060" max="13060" width="14.625" style="1" customWidth="1"/>
    <col min="13061" max="13062" width="12.375" style="1" customWidth="1"/>
    <col min="13063" max="13063" width="14.625" style="1" customWidth="1"/>
    <col min="13064" max="13068" width="12.375" style="1" customWidth="1"/>
    <col min="13069" max="13069" width="14.625" style="1" customWidth="1"/>
    <col min="13070" max="13070" width="17.625" style="1" customWidth="1"/>
    <col min="13071" max="13312" width="9" style="1"/>
    <col min="13313" max="13313" width="7.5" style="1" customWidth="1"/>
    <col min="13314" max="13314" width="13.875" style="1" customWidth="1"/>
    <col min="13315" max="13315" width="13.5" style="1" bestFit="1" customWidth="1"/>
    <col min="13316" max="13316" width="14.625" style="1" customWidth="1"/>
    <col min="13317" max="13318" width="12.375" style="1" customWidth="1"/>
    <col min="13319" max="13319" width="14.625" style="1" customWidth="1"/>
    <col min="13320" max="13324" width="12.375" style="1" customWidth="1"/>
    <col min="13325" max="13325" width="14.625" style="1" customWidth="1"/>
    <col min="13326" max="13326" width="17.625" style="1" customWidth="1"/>
    <col min="13327" max="13568" width="9" style="1"/>
    <col min="13569" max="13569" width="7.5" style="1" customWidth="1"/>
    <col min="13570" max="13570" width="13.875" style="1" customWidth="1"/>
    <col min="13571" max="13571" width="13.5" style="1" bestFit="1" customWidth="1"/>
    <col min="13572" max="13572" width="14.625" style="1" customWidth="1"/>
    <col min="13573" max="13574" width="12.375" style="1" customWidth="1"/>
    <col min="13575" max="13575" width="14.625" style="1" customWidth="1"/>
    <col min="13576" max="13580" width="12.375" style="1" customWidth="1"/>
    <col min="13581" max="13581" width="14.625" style="1" customWidth="1"/>
    <col min="13582" max="13582" width="17.625" style="1" customWidth="1"/>
    <col min="13583" max="13824" width="9" style="1"/>
    <col min="13825" max="13825" width="7.5" style="1" customWidth="1"/>
    <col min="13826" max="13826" width="13.875" style="1" customWidth="1"/>
    <col min="13827" max="13827" width="13.5" style="1" bestFit="1" customWidth="1"/>
    <col min="13828" max="13828" width="14.625" style="1" customWidth="1"/>
    <col min="13829" max="13830" width="12.375" style="1" customWidth="1"/>
    <col min="13831" max="13831" width="14.625" style="1" customWidth="1"/>
    <col min="13832" max="13836" width="12.375" style="1" customWidth="1"/>
    <col min="13837" max="13837" width="14.625" style="1" customWidth="1"/>
    <col min="13838" max="13838" width="17.625" style="1" customWidth="1"/>
    <col min="13839" max="14080" width="9" style="1"/>
    <col min="14081" max="14081" width="7.5" style="1" customWidth="1"/>
    <col min="14082" max="14082" width="13.875" style="1" customWidth="1"/>
    <col min="14083" max="14083" width="13.5" style="1" bestFit="1" customWidth="1"/>
    <col min="14084" max="14084" width="14.625" style="1" customWidth="1"/>
    <col min="14085" max="14086" width="12.375" style="1" customWidth="1"/>
    <col min="14087" max="14087" width="14.625" style="1" customWidth="1"/>
    <col min="14088" max="14092" width="12.375" style="1" customWidth="1"/>
    <col min="14093" max="14093" width="14.625" style="1" customWidth="1"/>
    <col min="14094" max="14094" width="17.625" style="1" customWidth="1"/>
    <col min="14095" max="14336" width="9" style="1"/>
    <col min="14337" max="14337" width="7.5" style="1" customWidth="1"/>
    <col min="14338" max="14338" width="13.875" style="1" customWidth="1"/>
    <col min="14339" max="14339" width="13.5" style="1" bestFit="1" customWidth="1"/>
    <col min="14340" max="14340" width="14.625" style="1" customWidth="1"/>
    <col min="14341" max="14342" width="12.375" style="1" customWidth="1"/>
    <col min="14343" max="14343" width="14.625" style="1" customWidth="1"/>
    <col min="14344" max="14348" width="12.375" style="1" customWidth="1"/>
    <col min="14349" max="14349" width="14.625" style="1" customWidth="1"/>
    <col min="14350" max="14350" width="17.625" style="1" customWidth="1"/>
    <col min="14351" max="14592" width="9" style="1"/>
    <col min="14593" max="14593" width="7.5" style="1" customWidth="1"/>
    <col min="14594" max="14594" width="13.875" style="1" customWidth="1"/>
    <col min="14595" max="14595" width="13.5" style="1" bestFit="1" customWidth="1"/>
    <col min="14596" max="14596" width="14.625" style="1" customWidth="1"/>
    <col min="14597" max="14598" width="12.375" style="1" customWidth="1"/>
    <col min="14599" max="14599" width="14.625" style="1" customWidth="1"/>
    <col min="14600" max="14604" width="12.375" style="1" customWidth="1"/>
    <col min="14605" max="14605" width="14.625" style="1" customWidth="1"/>
    <col min="14606" max="14606" width="17.625" style="1" customWidth="1"/>
    <col min="14607" max="14848" width="9" style="1"/>
    <col min="14849" max="14849" width="7.5" style="1" customWidth="1"/>
    <col min="14850" max="14850" width="13.875" style="1" customWidth="1"/>
    <col min="14851" max="14851" width="13.5" style="1" bestFit="1" customWidth="1"/>
    <col min="14852" max="14852" width="14.625" style="1" customWidth="1"/>
    <col min="14853" max="14854" width="12.375" style="1" customWidth="1"/>
    <col min="14855" max="14855" width="14.625" style="1" customWidth="1"/>
    <col min="14856" max="14860" width="12.375" style="1" customWidth="1"/>
    <col min="14861" max="14861" width="14.625" style="1" customWidth="1"/>
    <col min="14862" max="14862" width="17.625" style="1" customWidth="1"/>
    <col min="14863" max="15104" width="9" style="1"/>
    <col min="15105" max="15105" width="7.5" style="1" customWidth="1"/>
    <col min="15106" max="15106" width="13.875" style="1" customWidth="1"/>
    <col min="15107" max="15107" width="13.5" style="1" bestFit="1" customWidth="1"/>
    <col min="15108" max="15108" width="14.625" style="1" customWidth="1"/>
    <col min="15109" max="15110" width="12.375" style="1" customWidth="1"/>
    <col min="15111" max="15111" width="14.625" style="1" customWidth="1"/>
    <col min="15112" max="15116" width="12.375" style="1" customWidth="1"/>
    <col min="15117" max="15117" width="14.625" style="1" customWidth="1"/>
    <col min="15118" max="15118" width="17.625" style="1" customWidth="1"/>
    <col min="15119" max="15360" width="9" style="1"/>
    <col min="15361" max="15361" width="7.5" style="1" customWidth="1"/>
    <col min="15362" max="15362" width="13.875" style="1" customWidth="1"/>
    <col min="15363" max="15363" width="13.5" style="1" bestFit="1" customWidth="1"/>
    <col min="15364" max="15364" width="14.625" style="1" customWidth="1"/>
    <col min="15365" max="15366" width="12.375" style="1" customWidth="1"/>
    <col min="15367" max="15367" width="14.625" style="1" customWidth="1"/>
    <col min="15368" max="15372" width="12.375" style="1" customWidth="1"/>
    <col min="15373" max="15373" width="14.625" style="1" customWidth="1"/>
    <col min="15374" max="15374" width="17.625" style="1" customWidth="1"/>
    <col min="15375" max="15616" width="9" style="1"/>
    <col min="15617" max="15617" width="7.5" style="1" customWidth="1"/>
    <col min="15618" max="15618" width="13.875" style="1" customWidth="1"/>
    <col min="15619" max="15619" width="13.5" style="1" bestFit="1" customWidth="1"/>
    <col min="15620" max="15620" width="14.625" style="1" customWidth="1"/>
    <col min="15621" max="15622" width="12.375" style="1" customWidth="1"/>
    <col min="15623" max="15623" width="14.625" style="1" customWidth="1"/>
    <col min="15624" max="15628" width="12.375" style="1" customWidth="1"/>
    <col min="15629" max="15629" width="14.625" style="1" customWidth="1"/>
    <col min="15630" max="15630" width="17.625" style="1" customWidth="1"/>
    <col min="15631" max="15872" width="9" style="1"/>
    <col min="15873" max="15873" width="7.5" style="1" customWidth="1"/>
    <col min="15874" max="15874" width="13.875" style="1" customWidth="1"/>
    <col min="15875" max="15875" width="13.5" style="1" bestFit="1" customWidth="1"/>
    <col min="15876" max="15876" width="14.625" style="1" customWidth="1"/>
    <col min="15877" max="15878" width="12.375" style="1" customWidth="1"/>
    <col min="15879" max="15879" width="14.625" style="1" customWidth="1"/>
    <col min="15880" max="15884" width="12.375" style="1" customWidth="1"/>
    <col min="15885" max="15885" width="14.625" style="1" customWidth="1"/>
    <col min="15886" max="15886" width="17.625" style="1" customWidth="1"/>
    <col min="15887" max="16128" width="9" style="1"/>
    <col min="16129" max="16129" width="7.5" style="1" customWidth="1"/>
    <col min="16130" max="16130" width="13.875" style="1" customWidth="1"/>
    <col min="16131" max="16131" width="13.5" style="1" bestFit="1" customWidth="1"/>
    <col min="16132" max="16132" width="14.625" style="1" customWidth="1"/>
    <col min="16133" max="16134" width="12.375" style="1" customWidth="1"/>
    <col min="16135" max="16135" width="14.625" style="1" customWidth="1"/>
    <col min="16136" max="16140" width="12.375" style="1" customWidth="1"/>
    <col min="16141" max="16141" width="14.625" style="1" customWidth="1"/>
    <col min="16142" max="16142" width="17.625" style="1" customWidth="1"/>
    <col min="16143" max="16384" width="9" style="1"/>
  </cols>
  <sheetData>
    <row r="2" spans="1:14" ht="15.95" customHeight="1" x14ac:dyDescent="0.15">
      <c r="A2" s="1" t="s">
        <v>0</v>
      </c>
    </row>
    <row r="4" spans="1:14" ht="15.95" customHeight="1" x14ac:dyDescent="0.15">
      <c r="A4" s="3" t="s">
        <v>1</v>
      </c>
      <c r="B4" s="4" t="s">
        <v>92</v>
      </c>
    </row>
    <row r="5" spans="1:14" ht="15.95" customHeight="1" x14ac:dyDescent="0.15">
      <c r="N5" s="5" t="s">
        <v>3</v>
      </c>
    </row>
    <row r="6" spans="1:14" ht="15.95" customHeight="1" x14ac:dyDescent="0.15">
      <c r="A6" s="6" t="s">
        <v>4</v>
      </c>
      <c r="B6" s="7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</row>
    <row r="7" spans="1:14" ht="15.95" customHeight="1" x14ac:dyDescent="0.15">
      <c r="A7" s="9" t="s">
        <v>17</v>
      </c>
      <c r="B7" s="10"/>
      <c r="C7" s="11" t="s">
        <v>18</v>
      </c>
      <c r="D7" s="37">
        <f>SUM(D9,D11,D13,D15)</f>
        <v>0</v>
      </c>
      <c r="E7" s="37">
        <f t="shared" ref="E7:L7" si="0">SUM(E9,E11,E13,E15)</f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>SUM(E7:L7)</f>
        <v>0</v>
      </c>
      <c r="N7" s="37">
        <f>SUM(M7,D7)</f>
        <v>0</v>
      </c>
    </row>
    <row r="8" spans="1:14" ht="15.95" customHeight="1" x14ac:dyDescent="0.15">
      <c r="A8" s="13"/>
      <c r="B8" s="14"/>
      <c r="C8" s="15" t="s">
        <v>19</v>
      </c>
      <c r="D8" s="38" t="s">
        <v>20</v>
      </c>
      <c r="E8" s="38">
        <f>IF($M7=0,0,E7/$M7%)</f>
        <v>0</v>
      </c>
      <c r="F8" s="38">
        <f t="shared" ref="F8:L8" si="1">IF($M7=0,0,F7/$M7%)</f>
        <v>0</v>
      </c>
      <c r="G8" s="38">
        <f t="shared" si="1"/>
        <v>0</v>
      </c>
      <c r="H8" s="38">
        <f t="shared" si="1"/>
        <v>0</v>
      </c>
      <c r="I8" s="38">
        <f t="shared" si="1"/>
        <v>0</v>
      </c>
      <c r="J8" s="38">
        <f t="shared" si="1"/>
        <v>0</v>
      </c>
      <c r="K8" s="38">
        <f t="shared" si="1"/>
        <v>0</v>
      </c>
      <c r="L8" s="38">
        <f t="shared" si="1"/>
        <v>0</v>
      </c>
      <c r="M8" s="37">
        <f t="shared" ref="M8:M110" si="2">SUM(E8:L8)</f>
        <v>0</v>
      </c>
      <c r="N8" s="38" t="s">
        <v>20</v>
      </c>
    </row>
    <row r="9" spans="1:14" ht="15.95" customHeight="1" x14ac:dyDescent="0.15">
      <c r="A9" s="17"/>
      <c r="B9" s="18" t="s">
        <v>21</v>
      </c>
      <c r="C9" s="11" t="s">
        <v>18</v>
      </c>
      <c r="D9" s="37">
        <v>0</v>
      </c>
      <c r="E9" s="37"/>
      <c r="F9" s="37"/>
      <c r="G9" s="37"/>
      <c r="H9" s="37"/>
      <c r="I9" s="37"/>
      <c r="J9" s="37"/>
      <c r="K9" s="37"/>
      <c r="L9" s="37"/>
      <c r="M9" s="37">
        <f>SUM(E9:L9)</f>
        <v>0</v>
      </c>
      <c r="N9" s="37">
        <f>SUM(M9,D9)</f>
        <v>0</v>
      </c>
    </row>
    <row r="10" spans="1:14" ht="15.95" customHeight="1" x14ac:dyDescent="0.15">
      <c r="A10" s="13"/>
      <c r="B10" s="19"/>
      <c r="C10" s="15" t="s">
        <v>19</v>
      </c>
      <c r="D10" s="38" t="s">
        <v>20</v>
      </c>
      <c r="E10" s="38">
        <f t="shared" ref="E10:L10" si="3">IF($M9=0,0,E9/$M9%)</f>
        <v>0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7">
        <f>SUM(E10:L10)</f>
        <v>0</v>
      </c>
      <c r="N10" s="38" t="s">
        <v>20</v>
      </c>
    </row>
    <row r="11" spans="1:14" ht="15.95" customHeight="1" x14ac:dyDescent="0.15">
      <c r="A11" s="17"/>
      <c r="B11" s="18" t="s">
        <v>22</v>
      </c>
      <c r="C11" s="11" t="s">
        <v>18</v>
      </c>
      <c r="D11" s="37">
        <v>0</v>
      </c>
      <c r="E11" s="37"/>
      <c r="F11" s="37"/>
      <c r="G11" s="37"/>
      <c r="H11" s="37"/>
      <c r="I11" s="37"/>
      <c r="J11" s="37"/>
      <c r="K11" s="37"/>
      <c r="L11" s="37"/>
      <c r="M11" s="37">
        <f t="shared" ref="M11:M16" si="4">SUM(E11:L11)</f>
        <v>0</v>
      </c>
      <c r="N11" s="37">
        <f>SUM(M11,D11)</f>
        <v>0</v>
      </c>
    </row>
    <row r="12" spans="1:14" ht="15.95" customHeight="1" x14ac:dyDescent="0.15">
      <c r="A12" s="13"/>
      <c r="B12" s="19"/>
      <c r="C12" s="15" t="s">
        <v>19</v>
      </c>
      <c r="D12" s="38" t="s">
        <v>20</v>
      </c>
      <c r="E12" s="38">
        <f t="shared" ref="E12:L12" si="5">IF($M11=0,0,E11/$M11%)</f>
        <v>0</v>
      </c>
      <c r="F12" s="38">
        <f t="shared" si="5"/>
        <v>0</v>
      </c>
      <c r="G12" s="38">
        <f t="shared" si="5"/>
        <v>0</v>
      </c>
      <c r="H12" s="38">
        <f t="shared" si="5"/>
        <v>0</v>
      </c>
      <c r="I12" s="38">
        <f t="shared" si="5"/>
        <v>0</v>
      </c>
      <c r="J12" s="38">
        <f t="shared" si="5"/>
        <v>0</v>
      </c>
      <c r="K12" s="38">
        <f t="shared" si="5"/>
        <v>0</v>
      </c>
      <c r="L12" s="38">
        <f t="shared" si="5"/>
        <v>0</v>
      </c>
      <c r="M12" s="37">
        <f t="shared" si="4"/>
        <v>0</v>
      </c>
      <c r="N12" s="38" t="s">
        <v>20</v>
      </c>
    </row>
    <row r="13" spans="1:14" ht="15.95" customHeight="1" x14ac:dyDescent="0.15">
      <c r="A13" s="17"/>
      <c r="B13" s="18" t="s">
        <v>23</v>
      </c>
      <c r="C13" s="11" t="s">
        <v>18</v>
      </c>
      <c r="D13" s="37">
        <v>0</v>
      </c>
      <c r="E13" s="37"/>
      <c r="F13" s="37"/>
      <c r="G13" s="37"/>
      <c r="H13" s="37"/>
      <c r="I13" s="37"/>
      <c r="J13" s="37"/>
      <c r="K13" s="37"/>
      <c r="L13" s="37"/>
      <c r="M13" s="37">
        <f t="shared" si="4"/>
        <v>0</v>
      </c>
      <c r="N13" s="37">
        <f>SUM(M13,D13)</f>
        <v>0</v>
      </c>
    </row>
    <row r="14" spans="1:14" ht="15.95" customHeight="1" x14ac:dyDescent="0.15">
      <c r="A14" s="13"/>
      <c r="B14" s="19"/>
      <c r="C14" s="15" t="s">
        <v>19</v>
      </c>
      <c r="D14" s="38" t="s">
        <v>20</v>
      </c>
      <c r="E14" s="38">
        <f t="shared" ref="E14:L14" si="6">IF($M13=0,0,E13/$M13%)</f>
        <v>0</v>
      </c>
      <c r="F14" s="38">
        <f t="shared" si="6"/>
        <v>0</v>
      </c>
      <c r="G14" s="38">
        <f t="shared" si="6"/>
        <v>0</v>
      </c>
      <c r="H14" s="38">
        <f t="shared" si="6"/>
        <v>0</v>
      </c>
      <c r="I14" s="38">
        <f t="shared" si="6"/>
        <v>0</v>
      </c>
      <c r="J14" s="38">
        <f t="shared" si="6"/>
        <v>0</v>
      </c>
      <c r="K14" s="38">
        <f t="shared" si="6"/>
        <v>0</v>
      </c>
      <c r="L14" s="38">
        <f t="shared" si="6"/>
        <v>0</v>
      </c>
      <c r="M14" s="37">
        <f t="shared" si="4"/>
        <v>0</v>
      </c>
      <c r="N14" s="38" t="s">
        <v>20</v>
      </c>
    </row>
    <row r="15" spans="1:14" ht="15.95" customHeight="1" x14ac:dyDescent="0.15">
      <c r="A15" s="17"/>
      <c r="B15" s="18" t="s">
        <v>24</v>
      </c>
      <c r="C15" s="11" t="s">
        <v>18</v>
      </c>
      <c r="D15" s="37">
        <v>0</v>
      </c>
      <c r="E15" s="37"/>
      <c r="F15" s="37"/>
      <c r="G15" s="37"/>
      <c r="H15" s="37"/>
      <c r="I15" s="37"/>
      <c r="J15" s="37"/>
      <c r="K15" s="37"/>
      <c r="L15" s="37"/>
      <c r="M15" s="37">
        <f t="shared" si="4"/>
        <v>0</v>
      </c>
      <c r="N15" s="37">
        <f>SUM(M15,D15)</f>
        <v>0</v>
      </c>
    </row>
    <row r="16" spans="1:14" ht="15.95" customHeight="1" x14ac:dyDescent="0.15">
      <c r="A16" s="13"/>
      <c r="B16" s="19"/>
      <c r="C16" s="15" t="s">
        <v>19</v>
      </c>
      <c r="D16" s="38" t="s">
        <v>20</v>
      </c>
      <c r="E16" s="38">
        <f t="shared" ref="E16:L16" si="7">IF($M15=0,0,E15/$M15%)</f>
        <v>0</v>
      </c>
      <c r="F16" s="38">
        <f t="shared" si="7"/>
        <v>0</v>
      </c>
      <c r="G16" s="38">
        <f t="shared" si="7"/>
        <v>0</v>
      </c>
      <c r="H16" s="38">
        <f t="shared" si="7"/>
        <v>0</v>
      </c>
      <c r="I16" s="38">
        <f t="shared" si="7"/>
        <v>0</v>
      </c>
      <c r="J16" s="38">
        <f t="shared" si="7"/>
        <v>0</v>
      </c>
      <c r="K16" s="38">
        <f t="shared" si="7"/>
        <v>0</v>
      </c>
      <c r="L16" s="38">
        <f t="shared" si="7"/>
        <v>0</v>
      </c>
      <c r="M16" s="37">
        <f t="shared" si="4"/>
        <v>0</v>
      </c>
      <c r="N16" s="38" t="s">
        <v>20</v>
      </c>
    </row>
    <row r="17" spans="1:14" ht="15.95" customHeight="1" x14ac:dyDescent="0.15">
      <c r="A17" s="9" t="s">
        <v>25</v>
      </c>
      <c r="B17" s="10"/>
      <c r="C17" s="20" t="s">
        <v>111</v>
      </c>
      <c r="D17" s="37">
        <f>SUMIF($C$19:$C$80,"出荷量",D19:D80)</f>
        <v>0</v>
      </c>
      <c r="E17" s="37">
        <f t="shared" ref="E17:M17" si="8">SUMIF($C$19:$C$80,"出荷量",E19:E80)</f>
        <v>0</v>
      </c>
      <c r="F17" s="37">
        <f t="shared" si="8"/>
        <v>0</v>
      </c>
      <c r="G17" s="37">
        <f t="shared" si="8"/>
        <v>0</v>
      </c>
      <c r="H17" s="37">
        <f t="shared" si="8"/>
        <v>0</v>
      </c>
      <c r="I17" s="37">
        <f t="shared" si="8"/>
        <v>0</v>
      </c>
      <c r="J17" s="37">
        <f t="shared" si="8"/>
        <v>0</v>
      </c>
      <c r="K17" s="37">
        <f t="shared" si="8"/>
        <v>0</v>
      </c>
      <c r="L17" s="37">
        <f t="shared" si="8"/>
        <v>0</v>
      </c>
      <c r="M17" s="37">
        <f t="shared" si="8"/>
        <v>0</v>
      </c>
      <c r="N17" s="37">
        <f>SUM(M17,D17)</f>
        <v>0</v>
      </c>
    </row>
    <row r="18" spans="1:14" ht="15.95" customHeight="1" x14ac:dyDescent="0.15">
      <c r="A18" s="13"/>
      <c r="B18" s="14"/>
      <c r="C18" s="15" t="s">
        <v>19</v>
      </c>
      <c r="D18" s="38" t="s">
        <v>20</v>
      </c>
      <c r="E18" s="38">
        <f t="shared" ref="E18:L18" si="9">IF($M17=0,0,E17/$M17%)</f>
        <v>0</v>
      </c>
      <c r="F18" s="38">
        <f t="shared" si="9"/>
        <v>0</v>
      </c>
      <c r="G18" s="38">
        <f t="shared" si="9"/>
        <v>0</v>
      </c>
      <c r="H18" s="38">
        <f t="shared" si="9"/>
        <v>0</v>
      </c>
      <c r="I18" s="38">
        <f t="shared" si="9"/>
        <v>0</v>
      </c>
      <c r="J18" s="38">
        <f t="shared" si="9"/>
        <v>0</v>
      </c>
      <c r="K18" s="38">
        <f t="shared" si="9"/>
        <v>0</v>
      </c>
      <c r="L18" s="38">
        <f t="shared" si="9"/>
        <v>0</v>
      </c>
      <c r="M18" s="37">
        <f>SUM(E18:L18)</f>
        <v>0</v>
      </c>
      <c r="N18" s="38" t="s">
        <v>20</v>
      </c>
    </row>
    <row r="19" spans="1:14" ht="15.95" customHeight="1" x14ac:dyDescent="0.15">
      <c r="A19" s="17"/>
      <c r="B19" s="18" t="s">
        <v>26</v>
      </c>
      <c r="C19" s="11" t="s">
        <v>18</v>
      </c>
      <c r="D19" s="37">
        <v>0</v>
      </c>
      <c r="E19" s="37"/>
      <c r="F19" s="37"/>
      <c r="G19" s="37"/>
      <c r="H19" s="37"/>
      <c r="I19" s="37"/>
      <c r="J19" s="37"/>
      <c r="K19" s="37"/>
      <c r="L19" s="37"/>
      <c r="M19" s="37">
        <f t="shared" si="2"/>
        <v>0</v>
      </c>
      <c r="N19" s="37">
        <f>SUM(M19,D19)</f>
        <v>0</v>
      </c>
    </row>
    <row r="20" spans="1:14" ht="15.95" customHeight="1" x14ac:dyDescent="0.15">
      <c r="A20" s="13"/>
      <c r="B20" s="19"/>
      <c r="C20" s="15" t="s">
        <v>19</v>
      </c>
      <c r="D20" s="38" t="s">
        <v>20</v>
      </c>
      <c r="E20" s="38">
        <f t="shared" ref="E20:L20" si="10">IF($M19=0,0,E19/$M19%)</f>
        <v>0</v>
      </c>
      <c r="F20" s="38">
        <f t="shared" si="10"/>
        <v>0</v>
      </c>
      <c r="G20" s="38">
        <f t="shared" si="10"/>
        <v>0</v>
      </c>
      <c r="H20" s="38">
        <f t="shared" si="10"/>
        <v>0</v>
      </c>
      <c r="I20" s="38">
        <f t="shared" si="10"/>
        <v>0</v>
      </c>
      <c r="J20" s="38">
        <f t="shared" si="10"/>
        <v>0</v>
      </c>
      <c r="K20" s="38">
        <f t="shared" si="10"/>
        <v>0</v>
      </c>
      <c r="L20" s="38">
        <f t="shared" si="10"/>
        <v>0</v>
      </c>
      <c r="M20" s="37">
        <f t="shared" si="2"/>
        <v>0</v>
      </c>
      <c r="N20" s="38" t="s">
        <v>20</v>
      </c>
    </row>
    <row r="21" spans="1:14" ht="15.95" customHeight="1" x14ac:dyDescent="0.15">
      <c r="A21" s="17"/>
      <c r="B21" s="18" t="s">
        <v>27</v>
      </c>
      <c r="C21" s="11" t="s">
        <v>18</v>
      </c>
      <c r="D21" s="37">
        <v>0</v>
      </c>
      <c r="E21" s="37"/>
      <c r="F21" s="37"/>
      <c r="G21" s="37"/>
      <c r="H21" s="37"/>
      <c r="I21" s="37"/>
      <c r="J21" s="37"/>
      <c r="K21" s="37"/>
      <c r="L21" s="37"/>
      <c r="M21" s="37">
        <f t="shared" si="2"/>
        <v>0</v>
      </c>
      <c r="N21" s="37">
        <f>SUM(M21,D21)</f>
        <v>0</v>
      </c>
    </row>
    <row r="22" spans="1:14" ht="15.95" customHeight="1" x14ac:dyDescent="0.15">
      <c r="A22" s="13"/>
      <c r="B22" s="19"/>
      <c r="C22" s="15" t="s">
        <v>19</v>
      </c>
      <c r="D22" s="38" t="s">
        <v>20</v>
      </c>
      <c r="E22" s="38">
        <f t="shared" ref="E22:L22" si="11">IF($M21=0,0,E21/$M21%)</f>
        <v>0</v>
      </c>
      <c r="F22" s="38">
        <f t="shared" si="11"/>
        <v>0</v>
      </c>
      <c r="G22" s="38">
        <f t="shared" si="11"/>
        <v>0</v>
      </c>
      <c r="H22" s="38">
        <f t="shared" si="11"/>
        <v>0</v>
      </c>
      <c r="I22" s="38">
        <f t="shared" si="11"/>
        <v>0</v>
      </c>
      <c r="J22" s="38">
        <f t="shared" si="11"/>
        <v>0</v>
      </c>
      <c r="K22" s="38">
        <f t="shared" si="11"/>
        <v>0</v>
      </c>
      <c r="L22" s="38">
        <f t="shared" si="11"/>
        <v>0</v>
      </c>
      <c r="M22" s="37">
        <f t="shared" si="2"/>
        <v>0</v>
      </c>
      <c r="N22" s="38" t="s">
        <v>20</v>
      </c>
    </row>
    <row r="23" spans="1:14" ht="15.95" customHeight="1" x14ac:dyDescent="0.15">
      <c r="A23" s="17"/>
      <c r="B23" s="18" t="s">
        <v>28</v>
      </c>
      <c r="C23" s="11" t="s">
        <v>18</v>
      </c>
      <c r="D23" s="37">
        <v>0</v>
      </c>
      <c r="E23" s="37"/>
      <c r="F23" s="37"/>
      <c r="G23" s="37"/>
      <c r="H23" s="37"/>
      <c r="I23" s="37"/>
      <c r="J23" s="37"/>
      <c r="K23" s="37"/>
      <c r="L23" s="37"/>
      <c r="M23" s="37">
        <f t="shared" si="2"/>
        <v>0</v>
      </c>
      <c r="N23" s="37">
        <f>SUM(M23,D23)</f>
        <v>0</v>
      </c>
    </row>
    <row r="24" spans="1:14" ht="15.95" customHeight="1" x14ac:dyDescent="0.15">
      <c r="A24" s="13"/>
      <c r="B24" s="19"/>
      <c r="C24" s="15" t="s">
        <v>19</v>
      </c>
      <c r="D24" s="38" t="s">
        <v>20</v>
      </c>
      <c r="E24" s="38">
        <f t="shared" ref="E24:L24" si="12">IF($M23=0,0,E23/$M23%)</f>
        <v>0</v>
      </c>
      <c r="F24" s="38">
        <f t="shared" si="12"/>
        <v>0</v>
      </c>
      <c r="G24" s="38">
        <f t="shared" si="12"/>
        <v>0</v>
      </c>
      <c r="H24" s="38">
        <f t="shared" si="12"/>
        <v>0</v>
      </c>
      <c r="I24" s="38">
        <f t="shared" si="12"/>
        <v>0</v>
      </c>
      <c r="J24" s="38">
        <f t="shared" si="12"/>
        <v>0</v>
      </c>
      <c r="K24" s="38">
        <f t="shared" si="12"/>
        <v>0</v>
      </c>
      <c r="L24" s="38">
        <f t="shared" si="12"/>
        <v>0</v>
      </c>
      <c r="M24" s="37">
        <f t="shared" si="2"/>
        <v>0</v>
      </c>
      <c r="N24" s="38" t="s">
        <v>20</v>
      </c>
    </row>
    <row r="25" spans="1:14" ht="15.95" customHeight="1" x14ac:dyDescent="0.15">
      <c r="A25" s="17"/>
      <c r="B25" s="18" t="s">
        <v>29</v>
      </c>
      <c r="C25" s="11" t="s">
        <v>18</v>
      </c>
      <c r="D25" s="37">
        <v>0</v>
      </c>
      <c r="E25" s="37"/>
      <c r="F25" s="37"/>
      <c r="G25" s="37"/>
      <c r="H25" s="37"/>
      <c r="I25" s="37"/>
      <c r="J25" s="37"/>
      <c r="K25" s="37"/>
      <c r="L25" s="37"/>
      <c r="M25" s="37">
        <f t="shared" si="2"/>
        <v>0</v>
      </c>
      <c r="N25" s="37">
        <f>SUM(M25,D25)</f>
        <v>0</v>
      </c>
    </row>
    <row r="26" spans="1:14" ht="15.95" customHeight="1" x14ac:dyDescent="0.15">
      <c r="A26" s="13"/>
      <c r="B26" s="19"/>
      <c r="C26" s="15" t="s">
        <v>19</v>
      </c>
      <c r="D26" s="38" t="s">
        <v>20</v>
      </c>
      <c r="E26" s="38">
        <f t="shared" ref="E26:L26" si="13">IF($M25=0,0,E25/$M25%)</f>
        <v>0</v>
      </c>
      <c r="F26" s="38">
        <f t="shared" si="13"/>
        <v>0</v>
      </c>
      <c r="G26" s="38">
        <f t="shared" si="13"/>
        <v>0</v>
      </c>
      <c r="H26" s="38">
        <f t="shared" si="13"/>
        <v>0</v>
      </c>
      <c r="I26" s="38">
        <f t="shared" si="13"/>
        <v>0</v>
      </c>
      <c r="J26" s="38">
        <f t="shared" si="13"/>
        <v>0</v>
      </c>
      <c r="K26" s="38">
        <f t="shared" si="13"/>
        <v>0</v>
      </c>
      <c r="L26" s="38">
        <f t="shared" si="13"/>
        <v>0</v>
      </c>
      <c r="M26" s="37">
        <f t="shared" si="2"/>
        <v>0</v>
      </c>
      <c r="N26" s="38" t="s">
        <v>20</v>
      </c>
    </row>
    <row r="27" spans="1:14" ht="15.95" customHeight="1" x14ac:dyDescent="0.15">
      <c r="A27" s="17"/>
      <c r="B27" s="18" t="s">
        <v>30</v>
      </c>
      <c r="C27" s="11" t="s">
        <v>18</v>
      </c>
      <c r="D27" s="37">
        <v>0</v>
      </c>
      <c r="E27" s="37"/>
      <c r="F27" s="37"/>
      <c r="G27" s="37"/>
      <c r="H27" s="37"/>
      <c r="I27" s="37"/>
      <c r="J27" s="37"/>
      <c r="K27" s="37"/>
      <c r="L27" s="37"/>
      <c r="M27" s="37">
        <f t="shared" si="2"/>
        <v>0</v>
      </c>
      <c r="N27" s="37">
        <f>SUM(M27,D27)</f>
        <v>0</v>
      </c>
    </row>
    <row r="28" spans="1:14" ht="15.95" customHeight="1" x14ac:dyDescent="0.15">
      <c r="A28" s="13"/>
      <c r="B28" s="19"/>
      <c r="C28" s="15" t="s">
        <v>19</v>
      </c>
      <c r="D28" s="38" t="s">
        <v>20</v>
      </c>
      <c r="E28" s="38">
        <f t="shared" ref="E28:L28" si="14">IF($M27=0,0,E27/$M27%)</f>
        <v>0</v>
      </c>
      <c r="F28" s="38">
        <f t="shared" si="14"/>
        <v>0</v>
      </c>
      <c r="G28" s="38">
        <f t="shared" si="14"/>
        <v>0</v>
      </c>
      <c r="H28" s="38">
        <f t="shared" si="14"/>
        <v>0</v>
      </c>
      <c r="I28" s="38">
        <f t="shared" si="14"/>
        <v>0</v>
      </c>
      <c r="J28" s="38">
        <f t="shared" si="14"/>
        <v>0</v>
      </c>
      <c r="K28" s="38">
        <f t="shared" si="14"/>
        <v>0</v>
      </c>
      <c r="L28" s="38">
        <f t="shared" si="14"/>
        <v>0</v>
      </c>
      <c r="M28" s="37">
        <f t="shared" si="2"/>
        <v>0</v>
      </c>
      <c r="N28" s="38" t="s">
        <v>20</v>
      </c>
    </row>
    <row r="29" spans="1:14" ht="15.95" customHeight="1" x14ac:dyDescent="0.15">
      <c r="A29" s="17"/>
      <c r="B29" s="18" t="s">
        <v>31</v>
      </c>
      <c r="C29" s="11" t="s">
        <v>18</v>
      </c>
      <c r="D29" s="37">
        <v>0</v>
      </c>
      <c r="E29" s="37"/>
      <c r="F29" s="37"/>
      <c r="G29" s="37"/>
      <c r="H29" s="37"/>
      <c r="I29" s="37"/>
      <c r="J29" s="37"/>
      <c r="K29" s="37"/>
      <c r="L29" s="37"/>
      <c r="M29" s="37">
        <f t="shared" si="2"/>
        <v>0</v>
      </c>
      <c r="N29" s="37">
        <f>SUM(M29,D29)</f>
        <v>0</v>
      </c>
    </row>
    <row r="30" spans="1:14" ht="15.95" customHeight="1" x14ac:dyDescent="0.15">
      <c r="A30" s="13"/>
      <c r="B30" s="19"/>
      <c r="C30" s="15" t="s">
        <v>19</v>
      </c>
      <c r="D30" s="38" t="s">
        <v>20</v>
      </c>
      <c r="E30" s="38">
        <f t="shared" ref="E30:L30" si="15">IF($M29=0,0,E29/$M29%)</f>
        <v>0</v>
      </c>
      <c r="F30" s="38">
        <f t="shared" si="15"/>
        <v>0</v>
      </c>
      <c r="G30" s="38">
        <f t="shared" si="15"/>
        <v>0</v>
      </c>
      <c r="H30" s="38">
        <f t="shared" si="15"/>
        <v>0</v>
      </c>
      <c r="I30" s="38">
        <f t="shared" si="15"/>
        <v>0</v>
      </c>
      <c r="J30" s="38">
        <f t="shared" si="15"/>
        <v>0</v>
      </c>
      <c r="K30" s="38">
        <f t="shared" si="15"/>
        <v>0</v>
      </c>
      <c r="L30" s="38">
        <f t="shared" si="15"/>
        <v>0</v>
      </c>
      <c r="M30" s="37">
        <f t="shared" si="2"/>
        <v>0</v>
      </c>
      <c r="N30" s="38" t="s">
        <v>20</v>
      </c>
    </row>
    <row r="31" spans="1:14" ht="15.95" customHeight="1" x14ac:dyDescent="0.15">
      <c r="A31" s="17"/>
      <c r="B31" s="18" t="s">
        <v>32</v>
      </c>
      <c r="C31" s="11" t="s">
        <v>18</v>
      </c>
      <c r="D31" s="37">
        <v>0</v>
      </c>
      <c r="E31" s="37"/>
      <c r="F31" s="37"/>
      <c r="G31" s="37"/>
      <c r="H31" s="37"/>
      <c r="I31" s="37"/>
      <c r="J31" s="37"/>
      <c r="K31" s="37"/>
      <c r="L31" s="37"/>
      <c r="M31" s="37">
        <f t="shared" si="2"/>
        <v>0</v>
      </c>
      <c r="N31" s="37">
        <f>SUM(M31,D31)</f>
        <v>0</v>
      </c>
    </row>
    <row r="32" spans="1:14" ht="15.95" customHeight="1" x14ac:dyDescent="0.15">
      <c r="A32" s="13"/>
      <c r="B32" s="19"/>
      <c r="C32" s="15" t="s">
        <v>19</v>
      </c>
      <c r="D32" s="38" t="s">
        <v>20</v>
      </c>
      <c r="E32" s="38">
        <f t="shared" ref="E32:L32" si="16">IF($M31=0,0,E31/$M31%)</f>
        <v>0</v>
      </c>
      <c r="F32" s="38">
        <f t="shared" si="16"/>
        <v>0</v>
      </c>
      <c r="G32" s="38">
        <f t="shared" si="16"/>
        <v>0</v>
      </c>
      <c r="H32" s="38">
        <f t="shared" si="16"/>
        <v>0</v>
      </c>
      <c r="I32" s="38">
        <f t="shared" si="16"/>
        <v>0</v>
      </c>
      <c r="J32" s="38">
        <f t="shared" si="16"/>
        <v>0</v>
      </c>
      <c r="K32" s="38">
        <f t="shared" si="16"/>
        <v>0</v>
      </c>
      <c r="L32" s="38">
        <f t="shared" si="16"/>
        <v>0</v>
      </c>
      <c r="M32" s="37">
        <f t="shared" si="2"/>
        <v>0</v>
      </c>
      <c r="N32" s="38" t="s">
        <v>20</v>
      </c>
    </row>
    <row r="33" spans="1:14" ht="15.95" customHeight="1" x14ac:dyDescent="0.15">
      <c r="A33" s="17"/>
      <c r="B33" s="18" t="s">
        <v>33</v>
      </c>
      <c r="C33" s="11" t="s">
        <v>18</v>
      </c>
      <c r="D33" s="37">
        <v>0</v>
      </c>
      <c r="E33" s="37"/>
      <c r="F33" s="37"/>
      <c r="G33" s="37"/>
      <c r="H33" s="37"/>
      <c r="I33" s="37"/>
      <c r="J33" s="37"/>
      <c r="K33" s="37"/>
      <c r="L33" s="37"/>
      <c r="M33" s="37">
        <f t="shared" si="2"/>
        <v>0</v>
      </c>
      <c r="N33" s="37">
        <f>SUM(M33,D33)</f>
        <v>0</v>
      </c>
    </row>
    <row r="34" spans="1:14" ht="15.95" customHeight="1" x14ac:dyDescent="0.15">
      <c r="A34" s="13"/>
      <c r="B34" s="19"/>
      <c r="C34" s="15" t="s">
        <v>19</v>
      </c>
      <c r="D34" s="38" t="s">
        <v>20</v>
      </c>
      <c r="E34" s="38">
        <f t="shared" ref="E34:L34" si="17">IF($M33=0,0,E33/$M33%)</f>
        <v>0</v>
      </c>
      <c r="F34" s="38">
        <f t="shared" si="17"/>
        <v>0</v>
      </c>
      <c r="G34" s="38">
        <f t="shared" si="17"/>
        <v>0</v>
      </c>
      <c r="H34" s="38">
        <f t="shared" si="17"/>
        <v>0</v>
      </c>
      <c r="I34" s="38">
        <f t="shared" si="17"/>
        <v>0</v>
      </c>
      <c r="J34" s="38">
        <f t="shared" si="17"/>
        <v>0</v>
      </c>
      <c r="K34" s="38">
        <f t="shared" si="17"/>
        <v>0</v>
      </c>
      <c r="L34" s="38">
        <f t="shared" si="17"/>
        <v>0</v>
      </c>
      <c r="M34" s="37">
        <f t="shared" si="2"/>
        <v>0</v>
      </c>
      <c r="N34" s="38" t="s">
        <v>20</v>
      </c>
    </row>
    <row r="35" spans="1:14" ht="15.95" customHeight="1" x14ac:dyDescent="0.15">
      <c r="A35" s="17"/>
      <c r="B35" s="18" t="s">
        <v>34</v>
      </c>
      <c r="C35" s="11" t="s">
        <v>18</v>
      </c>
      <c r="D35" s="37">
        <v>0</v>
      </c>
      <c r="E35" s="37"/>
      <c r="F35" s="37"/>
      <c r="G35" s="37"/>
      <c r="H35" s="37"/>
      <c r="I35" s="37"/>
      <c r="J35" s="37"/>
      <c r="K35" s="37"/>
      <c r="L35" s="37"/>
      <c r="M35" s="37">
        <f t="shared" si="2"/>
        <v>0</v>
      </c>
      <c r="N35" s="37">
        <f>SUM(M35,D35)</f>
        <v>0</v>
      </c>
    </row>
    <row r="36" spans="1:14" ht="15.95" customHeight="1" x14ac:dyDescent="0.15">
      <c r="A36" s="13"/>
      <c r="B36" s="19"/>
      <c r="C36" s="15" t="s">
        <v>19</v>
      </c>
      <c r="D36" s="38" t="s">
        <v>20</v>
      </c>
      <c r="E36" s="38">
        <f t="shared" ref="E36:L36" si="18">IF($M35=0,0,E35/$M35%)</f>
        <v>0</v>
      </c>
      <c r="F36" s="38">
        <f t="shared" si="18"/>
        <v>0</v>
      </c>
      <c r="G36" s="38">
        <f t="shared" si="18"/>
        <v>0</v>
      </c>
      <c r="H36" s="38">
        <f t="shared" si="18"/>
        <v>0</v>
      </c>
      <c r="I36" s="38">
        <f t="shared" si="18"/>
        <v>0</v>
      </c>
      <c r="J36" s="38">
        <f t="shared" si="18"/>
        <v>0</v>
      </c>
      <c r="K36" s="38">
        <f t="shared" si="18"/>
        <v>0</v>
      </c>
      <c r="L36" s="38">
        <f t="shared" si="18"/>
        <v>0</v>
      </c>
      <c r="M36" s="37">
        <f t="shared" si="2"/>
        <v>0</v>
      </c>
      <c r="N36" s="38" t="s">
        <v>20</v>
      </c>
    </row>
    <row r="37" spans="1:14" ht="15.95" customHeight="1" x14ac:dyDescent="0.15">
      <c r="A37" s="17"/>
      <c r="B37" s="18" t="s">
        <v>35</v>
      </c>
      <c r="C37" s="11" t="s">
        <v>18</v>
      </c>
      <c r="D37" s="37">
        <v>0</v>
      </c>
      <c r="E37" s="37"/>
      <c r="F37" s="37"/>
      <c r="G37" s="37"/>
      <c r="H37" s="37"/>
      <c r="I37" s="37"/>
      <c r="J37" s="37"/>
      <c r="K37" s="37"/>
      <c r="L37" s="37"/>
      <c r="M37" s="37">
        <f t="shared" si="2"/>
        <v>0</v>
      </c>
      <c r="N37" s="37">
        <f>SUM(M37,D37)</f>
        <v>0</v>
      </c>
    </row>
    <row r="38" spans="1:14" ht="15.95" customHeight="1" x14ac:dyDescent="0.15">
      <c r="A38" s="13"/>
      <c r="B38" s="19"/>
      <c r="C38" s="15" t="s">
        <v>19</v>
      </c>
      <c r="D38" s="38" t="s">
        <v>20</v>
      </c>
      <c r="E38" s="38">
        <f t="shared" ref="E38:L38" si="19">IF($M37=0,0,E37/$M37%)</f>
        <v>0</v>
      </c>
      <c r="F38" s="38">
        <f t="shared" si="19"/>
        <v>0</v>
      </c>
      <c r="G38" s="38">
        <f t="shared" si="19"/>
        <v>0</v>
      </c>
      <c r="H38" s="38">
        <f t="shared" si="19"/>
        <v>0</v>
      </c>
      <c r="I38" s="38">
        <f t="shared" si="19"/>
        <v>0</v>
      </c>
      <c r="J38" s="38">
        <f t="shared" si="19"/>
        <v>0</v>
      </c>
      <c r="K38" s="38">
        <f t="shared" si="19"/>
        <v>0</v>
      </c>
      <c r="L38" s="38">
        <f t="shared" si="19"/>
        <v>0</v>
      </c>
      <c r="M38" s="37">
        <f t="shared" si="2"/>
        <v>0</v>
      </c>
      <c r="N38" s="38" t="s">
        <v>20</v>
      </c>
    </row>
    <row r="39" spans="1:14" ht="15.95" customHeight="1" x14ac:dyDescent="0.15">
      <c r="A39" s="17"/>
      <c r="B39" s="18" t="s">
        <v>36</v>
      </c>
      <c r="C39" s="11" t="s">
        <v>18</v>
      </c>
      <c r="D39" s="37">
        <v>0</v>
      </c>
      <c r="E39" s="37"/>
      <c r="F39" s="37"/>
      <c r="G39" s="37"/>
      <c r="H39" s="37"/>
      <c r="I39" s="37"/>
      <c r="J39" s="37"/>
      <c r="K39" s="37"/>
      <c r="L39" s="37"/>
      <c r="M39" s="37">
        <f t="shared" si="2"/>
        <v>0</v>
      </c>
      <c r="N39" s="37">
        <f>SUM(M39,D39)</f>
        <v>0</v>
      </c>
    </row>
    <row r="40" spans="1:14" ht="15.95" customHeight="1" x14ac:dyDescent="0.15">
      <c r="A40" s="13"/>
      <c r="B40" s="19"/>
      <c r="C40" s="15" t="s">
        <v>19</v>
      </c>
      <c r="D40" s="38" t="s">
        <v>20</v>
      </c>
      <c r="E40" s="38">
        <f t="shared" ref="E40:L40" si="20">IF($M39=0,0,E39/$M39%)</f>
        <v>0</v>
      </c>
      <c r="F40" s="38">
        <f t="shared" si="20"/>
        <v>0</v>
      </c>
      <c r="G40" s="38">
        <f t="shared" si="20"/>
        <v>0</v>
      </c>
      <c r="H40" s="38">
        <f t="shared" si="20"/>
        <v>0</v>
      </c>
      <c r="I40" s="38">
        <f t="shared" si="20"/>
        <v>0</v>
      </c>
      <c r="J40" s="38">
        <f t="shared" si="20"/>
        <v>0</v>
      </c>
      <c r="K40" s="38">
        <f t="shared" si="20"/>
        <v>0</v>
      </c>
      <c r="L40" s="38">
        <f t="shared" si="20"/>
        <v>0</v>
      </c>
      <c r="M40" s="37">
        <f t="shared" si="2"/>
        <v>0</v>
      </c>
      <c r="N40" s="38" t="s">
        <v>20</v>
      </c>
    </row>
    <row r="41" spans="1:14" ht="15.95" customHeight="1" x14ac:dyDescent="0.15">
      <c r="A41" s="17"/>
      <c r="B41" s="18" t="s">
        <v>37</v>
      </c>
      <c r="C41" s="11" t="s">
        <v>18</v>
      </c>
      <c r="D41" s="37">
        <v>0</v>
      </c>
      <c r="E41" s="37"/>
      <c r="F41" s="37"/>
      <c r="G41" s="37"/>
      <c r="H41" s="37"/>
      <c r="I41" s="37"/>
      <c r="J41" s="37"/>
      <c r="K41" s="37"/>
      <c r="L41" s="37"/>
      <c r="M41" s="37">
        <f t="shared" si="2"/>
        <v>0</v>
      </c>
      <c r="N41" s="37">
        <f>SUM(M41,D41)</f>
        <v>0</v>
      </c>
    </row>
    <row r="42" spans="1:14" ht="15.95" customHeight="1" x14ac:dyDescent="0.15">
      <c r="A42" s="13"/>
      <c r="B42" s="19"/>
      <c r="C42" s="15" t="s">
        <v>19</v>
      </c>
      <c r="D42" s="38" t="s">
        <v>20</v>
      </c>
      <c r="E42" s="38">
        <f t="shared" ref="E42:L42" si="21">IF($M41=0,0,E41/$M41%)</f>
        <v>0</v>
      </c>
      <c r="F42" s="38">
        <f t="shared" si="21"/>
        <v>0</v>
      </c>
      <c r="G42" s="38">
        <f t="shared" si="21"/>
        <v>0</v>
      </c>
      <c r="H42" s="38">
        <f t="shared" si="21"/>
        <v>0</v>
      </c>
      <c r="I42" s="38">
        <f t="shared" si="21"/>
        <v>0</v>
      </c>
      <c r="J42" s="38">
        <f t="shared" si="21"/>
        <v>0</v>
      </c>
      <c r="K42" s="38">
        <f t="shared" si="21"/>
        <v>0</v>
      </c>
      <c r="L42" s="38">
        <f t="shared" si="21"/>
        <v>0</v>
      </c>
      <c r="M42" s="37">
        <f t="shared" si="2"/>
        <v>0</v>
      </c>
      <c r="N42" s="38" t="s">
        <v>20</v>
      </c>
    </row>
    <row r="43" spans="1:14" ht="15.95" customHeight="1" x14ac:dyDescent="0.15">
      <c r="A43" s="17"/>
      <c r="B43" s="18" t="s">
        <v>38</v>
      </c>
      <c r="C43" s="11" t="s">
        <v>18</v>
      </c>
      <c r="D43" s="37">
        <v>0</v>
      </c>
      <c r="E43" s="37"/>
      <c r="F43" s="37"/>
      <c r="G43" s="37"/>
      <c r="H43" s="37"/>
      <c r="I43" s="37"/>
      <c r="J43" s="37"/>
      <c r="K43" s="37"/>
      <c r="L43" s="37"/>
      <c r="M43" s="37">
        <f t="shared" si="2"/>
        <v>0</v>
      </c>
      <c r="N43" s="37">
        <f>SUM(M43,D43)</f>
        <v>0</v>
      </c>
    </row>
    <row r="44" spans="1:14" ht="15.95" customHeight="1" x14ac:dyDescent="0.15">
      <c r="A44" s="13"/>
      <c r="B44" s="19"/>
      <c r="C44" s="15" t="s">
        <v>19</v>
      </c>
      <c r="D44" s="38" t="s">
        <v>20</v>
      </c>
      <c r="E44" s="38">
        <f t="shared" ref="E44:L44" si="22">IF($M43=0,0,E43/$M43%)</f>
        <v>0</v>
      </c>
      <c r="F44" s="38">
        <f t="shared" si="22"/>
        <v>0</v>
      </c>
      <c r="G44" s="38">
        <f t="shared" si="22"/>
        <v>0</v>
      </c>
      <c r="H44" s="38">
        <f t="shared" si="22"/>
        <v>0</v>
      </c>
      <c r="I44" s="38">
        <f t="shared" si="22"/>
        <v>0</v>
      </c>
      <c r="J44" s="38">
        <f t="shared" si="22"/>
        <v>0</v>
      </c>
      <c r="K44" s="38">
        <f t="shared" si="22"/>
        <v>0</v>
      </c>
      <c r="L44" s="38">
        <f t="shared" si="22"/>
        <v>0</v>
      </c>
      <c r="M44" s="37">
        <f t="shared" si="2"/>
        <v>0</v>
      </c>
      <c r="N44" s="38" t="s">
        <v>20</v>
      </c>
    </row>
    <row r="45" spans="1:14" ht="15.95" customHeight="1" x14ac:dyDescent="0.15">
      <c r="A45" s="17"/>
      <c r="B45" s="18" t="s">
        <v>39</v>
      </c>
      <c r="C45" s="11" t="s">
        <v>18</v>
      </c>
      <c r="D45" s="37">
        <v>0</v>
      </c>
      <c r="E45" s="37"/>
      <c r="F45" s="37"/>
      <c r="G45" s="37"/>
      <c r="H45" s="37"/>
      <c r="I45" s="37"/>
      <c r="J45" s="37"/>
      <c r="K45" s="37"/>
      <c r="L45" s="37"/>
      <c r="M45" s="37">
        <f t="shared" si="2"/>
        <v>0</v>
      </c>
      <c r="N45" s="37">
        <f>SUM(M45,D45)</f>
        <v>0</v>
      </c>
    </row>
    <row r="46" spans="1:14" ht="15.95" customHeight="1" x14ac:dyDescent="0.15">
      <c r="A46" s="13"/>
      <c r="B46" s="19"/>
      <c r="C46" s="15" t="s">
        <v>19</v>
      </c>
      <c r="D46" s="38" t="s">
        <v>20</v>
      </c>
      <c r="E46" s="38">
        <f t="shared" ref="E46:L46" si="23">IF($M45=0,0,E45/$M45%)</f>
        <v>0</v>
      </c>
      <c r="F46" s="38">
        <f t="shared" si="23"/>
        <v>0</v>
      </c>
      <c r="G46" s="38">
        <f t="shared" si="23"/>
        <v>0</v>
      </c>
      <c r="H46" s="38">
        <f t="shared" si="23"/>
        <v>0</v>
      </c>
      <c r="I46" s="38">
        <f t="shared" si="23"/>
        <v>0</v>
      </c>
      <c r="J46" s="38">
        <f t="shared" si="23"/>
        <v>0</v>
      </c>
      <c r="K46" s="38">
        <f t="shared" si="23"/>
        <v>0</v>
      </c>
      <c r="L46" s="38">
        <f t="shared" si="23"/>
        <v>0</v>
      </c>
      <c r="M46" s="37">
        <f t="shared" si="2"/>
        <v>0</v>
      </c>
      <c r="N46" s="38" t="s">
        <v>20</v>
      </c>
    </row>
    <row r="47" spans="1:14" ht="15.95" customHeight="1" x14ac:dyDescent="0.15">
      <c r="A47" s="17"/>
      <c r="B47" s="18" t="s">
        <v>40</v>
      </c>
      <c r="C47" s="11" t="s">
        <v>18</v>
      </c>
      <c r="D47" s="37">
        <v>0</v>
      </c>
      <c r="E47" s="37"/>
      <c r="F47" s="37"/>
      <c r="G47" s="37"/>
      <c r="H47" s="37"/>
      <c r="I47" s="37"/>
      <c r="J47" s="37"/>
      <c r="K47" s="37"/>
      <c r="L47" s="37"/>
      <c r="M47" s="37">
        <f t="shared" si="2"/>
        <v>0</v>
      </c>
      <c r="N47" s="37">
        <f>SUM(M47,D47)</f>
        <v>0</v>
      </c>
    </row>
    <row r="48" spans="1:14" ht="15.95" customHeight="1" x14ac:dyDescent="0.15">
      <c r="A48" s="13"/>
      <c r="B48" s="19"/>
      <c r="C48" s="15" t="s">
        <v>19</v>
      </c>
      <c r="D48" s="38" t="s">
        <v>20</v>
      </c>
      <c r="E48" s="38">
        <f t="shared" ref="E48:L48" si="24">IF($M47=0,0,E47/$M47%)</f>
        <v>0</v>
      </c>
      <c r="F48" s="38">
        <f t="shared" si="24"/>
        <v>0</v>
      </c>
      <c r="G48" s="38">
        <f t="shared" si="24"/>
        <v>0</v>
      </c>
      <c r="H48" s="38">
        <f t="shared" si="24"/>
        <v>0</v>
      </c>
      <c r="I48" s="38">
        <f t="shared" si="24"/>
        <v>0</v>
      </c>
      <c r="J48" s="38">
        <f t="shared" si="24"/>
        <v>0</v>
      </c>
      <c r="K48" s="38">
        <f t="shared" si="24"/>
        <v>0</v>
      </c>
      <c r="L48" s="38">
        <f t="shared" si="24"/>
        <v>0</v>
      </c>
      <c r="M48" s="37">
        <f t="shared" si="2"/>
        <v>0</v>
      </c>
      <c r="N48" s="38" t="s">
        <v>20</v>
      </c>
    </row>
    <row r="49" spans="1:14" ht="15.95" customHeight="1" x14ac:dyDescent="0.15">
      <c r="A49" s="17"/>
      <c r="B49" s="18" t="s">
        <v>41</v>
      </c>
      <c r="C49" s="11" t="s">
        <v>18</v>
      </c>
      <c r="D49" s="37">
        <v>0</v>
      </c>
      <c r="E49" s="37"/>
      <c r="F49" s="37"/>
      <c r="G49" s="37"/>
      <c r="H49" s="37"/>
      <c r="I49" s="37"/>
      <c r="J49" s="37"/>
      <c r="K49" s="37"/>
      <c r="L49" s="37"/>
      <c r="M49" s="37">
        <f t="shared" si="2"/>
        <v>0</v>
      </c>
      <c r="N49" s="37">
        <f>SUM(M49,D49)</f>
        <v>0</v>
      </c>
    </row>
    <row r="50" spans="1:14" ht="15.95" customHeight="1" x14ac:dyDescent="0.15">
      <c r="A50" s="13"/>
      <c r="B50" s="19"/>
      <c r="C50" s="15" t="s">
        <v>19</v>
      </c>
      <c r="D50" s="38" t="s">
        <v>20</v>
      </c>
      <c r="E50" s="38">
        <f t="shared" ref="E50:L50" si="25">IF($M49=0,0,E49/$M49%)</f>
        <v>0</v>
      </c>
      <c r="F50" s="38">
        <f t="shared" si="25"/>
        <v>0</v>
      </c>
      <c r="G50" s="38">
        <f t="shared" si="25"/>
        <v>0</v>
      </c>
      <c r="H50" s="38">
        <f t="shared" si="25"/>
        <v>0</v>
      </c>
      <c r="I50" s="38">
        <f t="shared" si="25"/>
        <v>0</v>
      </c>
      <c r="J50" s="38">
        <f t="shared" si="25"/>
        <v>0</v>
      </c>
      <c r="K50" s="38">
        <f t="shared" si="25"/>
        <v>0</v>
      </c>
      <c r="L50" s="38">
        <f t="shared" si="25"/>
        <v>0</v>
      </c>
      <c r="M50" s="37">
        <f t="shared" si="2"/>
        <v>0</v>
      </c>
      <c r="N50" s="38" t="s">
        <v>20</v>
      </c>
    </row>
    <row r="51" spans="1:14" ht="15.95" customHeight="1" x14ac:dyDescent="0.15">
      <c r="A51" s="17"/>
      <c r="B51" s="18" t="s">
        <v>42</v>
      </c>
      <c r="C51" s="11" t="s">
        <v>18</v>
      </c>
      <c r="D51" s="37">
        <v>0</v>
      </c>
      <c r="E51" s="37"/>
      <c r="F51" s="37"/>
      <c r="G51" s="37"/>
      <c r="H51" s="37"/>
      <c r="I51" s="37"/>
      <c r="J51" s="37"/>
      <c r="K51" s="37"/>
      <c r="L51" s="37"/>
      <c r="M51" s="37">
        <f t="shared" si="2"/>
        <v>0</v>
      </c>
      <c r="N51" s="37">
        <f>SUM(M51,D51)</f>
        <v>0</v>
      </c>
    </row>
    <row r="52" spans="1:14" ht="15.95" customHeight="1" x14ac:dyDescent="0.15">
      <c r="A52" s="13"/>
      <c r="B52" s="19"/>
      <c r="C52" s="15" t="s">
        <v>19</v>
      </c>
      <c r="D52" s="38" t="s">
        <v>20</v>
      </c>
      <c r="E52" s="38">
        <f t="shared" ref="E52:L52" si="26">IF($M51=0,0,E51/$M51%)</f>
        <v>0</v>
      </c>
      <c r="F52" s="38">
        <f t="shared" si="26"/>
        <v>0</v>
      </c>
      <c r="G52" s="38">
        <f t="shared" si="26"/>
        <v>0</v>
      </c>
      <c r="H52" s="38">
        <f t="shared" si="26"/>
        <v>0</v>
      </c>
      <c r="I52" s="38">
        <f t="shared" si="26"/>
        <v>0</v>
      </c>
      <c r="J52" s="38">
        <f t="shared" si="26"/>
        <v>0</v>
      </c>
      <c r="K52" s="38">
        <f t="shared" si="26"/>
        <v>0</v>
      </c>
      <c r="L52" s="38">
        <f t="shared" si="26"/>
        <v>0</v>
      </c>
      <c r="M52" s="37">
        <f t="shared" si="2"/>
        <v>0</v>
      </c>
      <c r="N52" s="38" t="s">
        <v>20</v>
      </c>
    </row>
    <row r="53" spans="1:14" ht="15.95" customHeight="1" x14ac:dyDescent="0.15">
      <c r="A53" s="17"/>
      <c r="B53" s="18" t="s">
        <v>43</v>
      </c>
      <c r="C53" s="11" t="s">
        <v>18</v>
      </c>
      <c r="D53" s="37">
        <v>0</v>
      </c>
      <c r="E53" s="37"/>
      <c r="F53" s="37"/>
      <c r="G53" s="37"/>
      <c r="H53" s="37"/>
      <c r="I53" s="37"/>
      <c r="J53" s="37"/>
      <c r="K53" s="37"/>
      <c r="L53" s="37"/>
      <c r="M53" s="37">
        <f t="shared" si="2"/>
        <v>0</v>
      </c>
      <c r="N53" s="37">
        <f>SUM(M53,D53)</f>
        <v>0</v>
      </c>
    </row>
    <row r="54" spans="1:14" ht="15.95" customHeight="1" x14ac:dyDescent="0.15">
      <c r="A54" s="13"/>
      <c r="B54" s="19"/>
      <c r="C54" s="15" t="s">
        <v>19</v>
      </c>
      <c r="D54" s="38" t="s">
        <v>20</v>
      </c>
      <c r="E54" s="38">
        <f t="shared" ref="E54:L54" si="27">IF($M53=0,0,E53/$M53%)</f>
        <v>0</v>
      </c>
      <c r="F54" s="38">
        <f t="shared" si="27"/>
        <v>0</v>
      </c>
      <c r="G54" s="38">
        <f t="shared" si="27"/>
        <v>0</v>
      </c>
      <c r="H54" s="38">
        <f t="shared" si="27"/>
        <v>0</v>
      </c>
      <c r="I54" s="38">
        <f t="shared" si="27"/>
        <v>0</v>
      </c>
      <c r="J54" s="38">
        <f t="shared" si="27"/>
        <v>0</v>
      </c>
      <c r="K54" s="38">
        <f t="shared" si="27"/>
        <v>0</v>
      </c>
      <c r="L54" s="38">
        <f t="shared" si="27"/>
        <v>0</v>
      </c>
      <c r="M54" s="37">
        <f t="shared" si="2"/>
        <v>0</v>
      </c>
      <c r="N54" s="38" t="s">
        <v>20</v>
      </c>
    </row>
    <row r="55" spans="1:14" ht="15.95" customHeight="1" x14ac:dyDescent="0.15">
      <c r="A55" s="17"/>
      <c r="B55" s="18" t="s">
        <v>44</v>
      </c>
      <c r="C55" s="11" t="s">
        <v>18</v>
      </c>
      <c r="D55" s="37">
        <v>0</v>
      </c>
      <c r="E55" s="37"/>
      <c r="F55" s="37"/>
      <c r="G55" s="37"/>
      <c r="H55" s="37"/>
      <c r="I55" s="37"/>
      <c r="J55" s="37"/>
      <c r="K55" s="37"/>
      <c r="L55" s="37"/>
      <c r="M55" s="37">
        <f t="shared" si="2"/>
        <v>0</v>
      </c>
      <c r="N55" s="37">
        <f>SUM(M55,D55)</f>
        <v>0</v>
      </c>
    </row>
    <row r="56" spans="1:14" ht="15.95" customHeight="1" x14ac:dyDescent="0.15">
      <c r="A56" s="13"/>
      <c r="B56" s="19"/>
      <c r="C56" s="15" t="s">
        <v>19</v>
      </c>
      <c r="D56" s="38" t="s">
        <v>20</v>
      </c>
      <c r="E56" s="38">
        <f t="shared" ref="E56:L56" si="28">IF($M55=0,0,E55/$M55%)</f>
        <v>0</v>
      </c>
      <c r="F56" s="38">
        <f t="shared" si="28"/>
        <v>0</v>
      </c>
      <c r="G56" s="38">
        <f t="shared" si="28"/>
        <v>0</v>
      </c>
      <c r="H56" s="38">
        <f t="shared" si="28"/>
        <v>0</v>
      </c>
      <c r="I56" s="38">
        <f t="shared" si="28"/>
        <v>0</v>
      </c>
      <c r="J56" s="38">
        <f t="shared" si="28"/>
        <v>0</v>
      </c>
      <c r="K56" s="38">
        <f t="shared" si="28"/>
        <v>0</v>
      </c>
      <c r="L56" s="38">
        <f t="shared" si="28"/>
        <v>0</v>
      </c>
      <c r="M56" s="37">
        <f t="shared" si="2"/>
        <v>0</v>
      </c>
      <c r="N56" s="38" t="s">
        <v>20</v>
      </c>
    </row>
    <row r="57" spans="1:14" ht="15.95" customHeight="1" x14ac:dyDescent="0.15">
      <c r="A57" s="17"/>
      <c r="B57" s="18" t="s">
        <v>45</v>
      </c>
      <c r="C57" s="11" t="s">
        <v>18</v>
      </c>
      <c r="D57" s="37">
        <v>0</v>
      </c>
      <c r="E57" s="37"/>
      <c r="F57" s="37"/>
      <c r="G57" s="37"/>
      <c r="H57" s="37"/>
      <c r="I57" s="37"/>
      <c r="J57" s="37"/>
      <c r="K57" s="37"/>
      <c r="L57" s="37"/>
      <c r="M57" s="37">
        <f t="shared" si="2"/>
        <v>0</v>
      </c>
      <c r="N57" s="37">
        <f>SUM(M57,D57)</f>
        <v>0</v>
      </c>
    </row>
    <row r="58" spans="1:14" ht="15.95" customHeight="1" x14ac:dyDescent="0.15">
      <c r="A58" s="13"/>
      <c r="B58" s="19"/>
      <c r="C58" s="15" t="s">
        <v>19</v>
      </c>
      <c r="D58" s="38" t="s">
        <v>20</v>
      </c>
      <c r="E58" s="38">
        <f t="shared" ref="E58:L58" si="29">IF($M57=0,0,E57/$M57%)</f>
        <v>0</v>
      </c>
      <c r="F58" s="38">
        <f t="shared" si="29"/>
        <v>0</v>
      </c>
      <c r="G58" s="38">
        <f t="shared" si="29"/>
        <v>0</v>
      </c>
      <c r="H58" s="38">
        <f t="shared" si="29"/>
        <v>0</v>
      </c>
      <c r="I58" s="38">
        <f t="shared" si="29"/>
        <v>0</v>
      </c>
      <c r="J58" s="38">
        <f t="shared" si="29"/>
        <v>0</v>
      </c>
      <c r="K58" s="38">
        <f t="shared" si="29"/>
        <v>0</v>
      </c>
      <c r="L58" s="38">
        <f t="shared" si="29"/>
        <v>0</v>
      </c>
      <c r="M58" s="37">
        <f t="shared" si="2"/>
        <v>0</v>
      </c>
      <c r="N58" s="38" t="s">
        <v>20</v>
      </c>
    </row>
    <row r="59" spans="1:14" ht="15.95" customHeight="1" x14ac:dyDescent="0.15">
      <c r="A59" s="17"/>
      <c r="B59" s="18" t="s">
        <v>46</v>
      </c>
      <c r="C59" s="11" t="s">
        <v>18</v>
      </c>
      <c r="D59" s="37">
        <v>0</v>
      </c>
      <c r="E59" s="37"/>
      <c r="F59" s="37"/>
      <c r="G59" s="37"/>
      <c r="H59" s="37"/>
      <c r="I59" s="37"/>
      <c r="J59" s="37"/>
      <c r="K59" s="37"/>
      <c r="L59" s="37"/>
      <c r="M59" s="37">
        <f t="shared" si="2"/>
        <v>0</v>
      </c>
      <c r="N59" s="37">
        <f>SUM(M59,D59)</f>
        <v>0</v>
      </c>
    </row>
    <row r="60" spans="1:14" ht="15.95" customHeight="1" x14ac:dyDescent="0.15">
      <c r="A60" s="13"/>
      <c r="B60" s="19"/>
      <c r="C60" s="15" t="s">
        <v>19</v>
      </c>
      <c r="D60" s="38" t="s">
        <v>20</v>
      </c>
      <c r="E60" s="38">
        <f t="shared" ref="E60:L60" si="30">IF($M59=0,0,E59/$M59%)</f>
        <v>0</v>
      </c>
      <c r="F60" s="38">
        <f t="shared" si="30"/>
        <v>0</v>
      </c>
      <c r="G60" s="38">
        <f t="shared" si="30"/>
        <v>0</v>
      </c>
      <c r="H60" s="38">
        <f t="shared" si="30"/>
        <v>0</v>
      </c>
      <c r="I60" s="38">
        <f t="shared" si="30"/>
        <v>0</v>
      </c>
      <c r="J60" s="38">
        <f t="shared" si="30"/>
        <v>0</v>
      </c>
      <c r="K60" s="38">
        <f t="shared" si="30"/>
        <v>0</v>
      </c>
      <c r="L60" s="38">
        <f t="shared" si="30"/>
        <v>0</v>
      </c>
      <c r="M60" s="37">
        <f t="shared" si="2"/>
        <v>0</v>
      </c>
      <c r="N60" s="38" t="s">
        <v>20</v>
      </c>
    </row>
    <row r="61" spans="1:14" ht="15.95" customHeight="1" x14ac:dyDescent="0.15">
      <c r="A61" s="17"/>
      <c r="B61" s="18" t="s">
        <v>47</v>
      </c>
      <c r="C61" s="11" t="s">
        <v>18</v>
      </c>
      <c r="D61" s="37">
        <v>0</v>
      </c>
      <c r="E61" s="37"/>
      <c r="F61" s="37"/>
      <c r="G61" s="37"/>
      <c r="H61" s="37"/>
      <c r="I61" s="37"/>
      <c r="J61" s="37"/>
      <c r="K61" s="37"/>
      <c r="L61" s="37"/>
      <c r="M61" s="37">
        <f t="shared" si="2"/>
        <v>0</v>
      </c>
      <c r="N61" s="37">
        <f>SUM(M61,D61)</f>
        <v>0</v>
      </c>
    </row>
    <row r="62" spans="1:14" ht="15.95" customHeight="1" x14ac:dyDescent="0.15">
      <c r="A62" s="13"/>
      <c r="B62" s="19"/>
      <c r="C62" s="15" t="s">
        <v>19</v>
      </c>
      <c r="D62" s="38" t="s">
        <v>20</v>
      </c>
      <c r="E62" s="38">
        <f t="shared" ref="E62:L62" si="31">IF($M61=0,0,E61/$M61%)</f>
        <v>0</v>
      </c>
      <c r="F62" s="38">
        <f t="shared" si="31"/>
        <v>0</v>
      </c>
      <c r="G62" s="38">
        <f t="shared" si="31"/>
        <v>0</v>
      </c>
      <c r="H62" s="38">
        <f t="shared" si="31"/>
        <v>0</v>
      </c>
      <c r="I62" s="38">
        <f t="shared" si="31"/>
        <v>0</v>
      </c>
      <c r="J62" s="38">
        <f t="shared" si="31"/>
        <v>0</v>
      </c>
      <c r="K62" s="38">
        <f t="shared" si="31"/>
        <v>0</v>
      </c>
      <c r="L62" s="38">
        <f t="shared" si="31"/>
        <v>0</v>
      </c>
      <c r="M62" s="37">
        <f t="shared" si="2"/>
        <v>0</v>
      </c>
      <c r="N62" s="38" t="s">
        <v>20</v>
      </c>
    </row>
    <row r="63" spans="1:14" ht="15.95" customHeight="1" x14ac:dyDescent="0.15">
      <c r="A63" s="17"/>
      <c r="B63" s="18" t="s">
        <v>48</v>
      </c>
      <c r="C63" s="11" t="s">
        <v>18</v>
      </c>
      <c r="D63" s="37">
        <v>0</v>
      </c>
      <c r="E63" s="37"/>
      <c r="F63" s="37"/>
      <c r="G63" s="37"/>
      <c r="H63" s="37"/>
      <c r="I63" s="37"/>
      <c r="J63" s="37"/>
      <c r="K63" s="37"/>
      <c r="L63" s="37"/>
      <c r="M63" s="37">
        <f t="shared" si="2"/>
        <v>0</v>
      </c>
      <c r="N63" s="37">
        <f>SUM(M63,D63)</f>
        <v>0</v>
      </c>
    </row>
    <row r="64" spans="1:14" ht="15.95" customHeight="1" x14ac:dyDescent="0.15">
      <c r="A64" s="13"/>
      <c r="B64" s="19"/>
      <c r="C64" s="15" t="s">
        <v>19</v>
      </c>
      <c r="D64" s="38" t="s">
        <v>20</v>
      </c>
      <c r="E64" s="38">
        <f t="shared" ref="E64:L64" si="32">IF($M63=0,0,E63/$M63%)</f>
        <v>0</v>
      </c>
      <c r="F64" s="38">
        <f t="shared" si="32"/>
        <v>0</v>
      </c>
      <c r="G64" s="38">
        <f t="shared" si="32"/>
        <v>0</v>
      </c>
      <c r="H64" s="38">
        <f t="shared" si="32"/>
        <v>0</v>
      </c>
      <c r="I64" s="38">
        <f t="shared" si="32"/>
        <v>0</v>
      </c>
      <c r="J64" s="38">
        <f t="shared" si="32"/>
        <v>0</v>
      </c>
      <c r="K64" s="38">
        <f t="shared" si="32"/>
        <v>0</v>
      </c>
      <c r="L64" s="38">
        <f t="shared" si="32"/>
        <v>0</v>
      </c>
      <c r="M64" s="37">
        <f t="shared" si="2"/>
        <v>0</v>
      </c>
      <c r="N64" s="38" t="s">
        <v>20</v>
      </c>
    </row>
    <row r="65" spans="1:14" ht="15.95" customHeight="1" x14ac:dyDescent="0.15">
      <c r="A65" s="17"/>
      <c r="B65" s="18" t="s">
        <v>49</v>
      </c>
      <c r="C65" s="11" t="s">
        <v>18</v>
      </c>
      <c r="D65" s="37">
        <v>0</v>
      </c>
      <c r="E65" s="37"/>
      <c r="F65" s="37"/>
      <c r="G65" s="37"/>
      <c r="H65" s="37"/>
      <c r="I65" s="37"/>
      <c r="J65" s="37"/>
      <c r="K65" s="37"/>
      <c r="L65" s="37"/>
      <c r="M65" s="37">
        <f t="shared" si="2"/>
        <v>0</v>
      </c>
      <c r="N65" s="37">
        <f>SUM(M65,D65)</f>
        <v>0</v>
      </c>
    </row>
    <row r="66" spans="1:14" ht="15.95" customHeight="1" x14ac:dyDescent="0.15">
      <c r="A66" s="13"/>
      <c r="B66" s="19"/>
      <c r="C66" s="15" t="s">
        <v>19</v>
      </c>
      <c r="D66" s="38" t="s">
        <v>20</v>
      </c>
      <c r="E66" s="38">
        <f t="shared" ref="E66:L66" si="33">IF($M65=0,0,E65/$M65%)</f>
        <v>0</v>
      </c>
      <c r="F66" s="38">
        <f t="shared" si="33"/>
        <v>0</v>
      </c>
      <c r="G66" s="38">
        <f t="shared" si="33"/>
        <v>0</v>
      </c>
      <c r="H66" s="38">
        <f t="shared" si="33"/>
        <v>0</v>
      </c>
      <c r="I66" s="38">
        <f t="shared" si="33"/>
        <v>0</v>
      </c>
      <c r="J66" s="38">
        <f t="shared" si="33"/>
        <v>0</v>
      </c>
      <c r="K66" s="38">
        <f t="shared" si="33"/>
        <v>0</v>
      </c>
      <c r="L66" s="38">
        <f t="shared" si="33"/>
        <v>0</v>
      </c>
      <c r="M66" s="37">
        <f t="shared" si="2"/>
        <v>0</v>
      </c>
      <c r="N66" s="38" t="s">
        <v>20</v>
      </c>
    </row>
    <row r="67" spans="1:14" ht="15.95" customHeight="1" x14ac:dyDescent="0.15">
      <c r="A67" s="17"/>
      <c r="B67" s="18" t="s">
        <v>50</v>
      </c>
      <c r="C67" s="11" t="s">
        <v>18</v>
      </c>
      <c r="D67" s="37">
        <v>0</v>
      </c>
      <c r="E67" s="37"/>
      <c r="F67" s="37"/>
      <c r="G67" s="37"/>
      <c r="H67" s="37"/>
      <c r="I67" s="37"/>
      <c r="J67" s="37"/>
      <c r="K67" s="37"/>
      <c r="L67" s="37"/>
      <c r="M67" s="37">
        <f t="shared" si="2"/>
        <v>0</v>
      </c>
      <c r="N67" s="37">
        <f>SUM(M67,D67)</f>
        <v>0</v>
      </c>
    </row>
    <row r="68" spans="1:14" ht="15.95" customHeight="1" x14ac:dyDescent="0.15">
      <c r="A68" s="13"/>
      <c r="B68" s="19"/>
      <c r="C68" s="15" t="s">
        <v>19</v>
      </c>
      <c r="D68" s="38" t="s">
        <v>20</v>
      </c>
      <c r="E68" s="38">
        <f t="shared" ref="E68:L68" si="34">IF($M67=0,0,E67/$M67%)</f>
        <v>0</v>
      </c>
      <c r="F68" s="38">
        <f t="shared" si="34"/>
        <v>0</v>
      </c>
      <c r="G68" s="38">
        <f t="shared" si="34"/>
        <v>0</v>
      </c>
      <c r="H68" s="38">
        <f t="shared" si="34"/>
        <v>0</v>
      </c>
      <c r="I68" s="38">
        <f t="shared" si="34"/>
        <v>0</v>
      </c>
      <c r="J68" s="38">
        <f t="shared" si="34"/>
        <v>0</v>
      </c>
      <c r="K68" s="38">
        <f t="shared" si="34"/>
        <v>0</v>
      </c>
      <c r="L68" s="38">
        <f t="shared" si="34"/>
        <v>0</v>
      </c>
      <c r="M68" s="37">
        <f t="shared" si="2"/>
        <v>0</v>
      </c>
      <c r="N68" s="38" t="s">
        <v>20</v>
      </c>
    </row>
    <row r="69" spans="1:14" ht="15.95" customHeight="1" x14ac:dyDescent="0.15">
      <c r="A69" s="17"/>
      <c r="B69" s="18" t="s">
        <v>51</v>
      </c>
      <c r="C69" s="11" t="s">
        <v>18</v>
      </c>
      <c r="D69" s="37">
        <v>0</v>
      </c>
      <c r="E69" s="37"/>
      <c r="F69" s="37"/>
      <c r="G69" s="37"/>
      <c r="H69" s="37"/>
      <c r="I69" s="37"/>
      <c r="J69" s="37"/>
      <c r="K69" s="37"/>
      <c r="L69" s="37"/>
      <c r="M69" s="37">
        <f t="shared" si="2"/>
        <v>0</v>
      </c>
      <c r="N69" s="37">
        <f>SUM(M69,D69)</f>
        <v>0</v>
      </c>
    </row>
    <row r="70" spans="1:14" ht="15.95" customHeight="1" x14ac:dyDescent="0.15">
      <c r="A70" s="13"/>
      <c r="B70" s="19"/>
      <c r="C70" s="15" t="s">
        <v>19</v>
      </c>
      <c r="D70" s="38" t="s">
        <v>20</v>
      </c>
      <c r="E70" s="38">
        <f t="shared" ref="E70:L70" si="35">IF($M69=0,0,E69/$M69%)</f>
        <v>0</v>
      </c>
      <c r="F70" s="38">
        <f t="shared" si="35"/>
        <v>0</v>
      </c>
      <c r="G70" s="38">
        <f t="shared" si="35"/>
        <v>0</v>
      </c>
      <c r="H70" s="38">
        <f t="shared" si="35"/>
        <v>0</v>
      </c>
      <c r="I70" s="38">
        <f t="shared" si="35"/>
        <v>0</v>
      </c>
      <c r="J70" s="38">
        <f t="shared" si="35"/>
        <v>0</v>
      </c>
      <c r="K70" s="38">
        <f t="shared" si="35"/>
        <v>0</v>
      </c>
      <c r="L70" s="38">
        <f t="shared" si="35"/>
        <v>0</v>
      </c>
      <c r="M70" s="37">
        <f t="shared" si="2"/>
        <v>0</v>
      </c>
      <c r="N70" s="38" t="s">
        <v>20</v>
      </c>
    </row>
    <row r="71" spans="1:14" ht="15.95" customHeight="1" x14ac:dyDescent="0.15">
      <c r="A71" s="17"/>
      <c r="B71" s="18" t="s">
        <v>52</v>
      </c>
      <c r="C71" s="11" t="s">
        <v>18</v>
      </c>
      <c r="D71" s="37">
        <v>0</v>
      </c>
      <c r="E71" s="37"/>
      <c r="F71" s="37"/>
      <c r="G71" s="37"/>
      <c r="H71" s="37"/>
      <c r="I71" s="37"/>
      <c r="J71" s="37"/>
      <c r="K71" s="37"/>
      <c r="L71" s="37"/>
      <c r="M71" s="37">
        <f t="shared" si="2"/>
        <v>0</v>
      </c>
      <c r="N71" s="37">
        <f>SUM(M71,D71)</f>
        <v>0</v>
      </c>
    </row>
    <row r="72" spans="1:14" ht="15.95" customHeight="1" x14ac:dyDescent="0.15">
      <c r="A72" s="13"/>
      <c r="B72" s="19"/>
      <c r="C72" s="15" t="s">
        <v>19</v>
      </c>
      <c r="D72" s="38" t="s">
        <v>20</v>
      </c>
      <c r="E72" s="38">
        <f t="shared" ref="E72:L72" si="36">IF($M71=0,0,E71/$M71%)</f>
        <v>0</v>
      </c>
      <c r="F72" s="38">
        <f t="shared" si="36"/>
        <v>0</v>
      </c>
      <c r="G72" s="38">
        <f t="shared" si="36"/>
        <v>0</v>
      </c>
      <c r="H72" s="38">
        <f t="shared" si="36"/>
        <v>0</v>
      </c>
      <c r="I72" s="38">
        <f t="shared" si="36"/>
        <v>0</v>
      </c>
      <c r="J72" s="38">
        <f t="shared" si="36"/>
        <v>0</v>
      </c>
      <c r="K72" s="38">
        <f t="shared" si="36"/>
        <v>0</v>
      </c>
      <c r="L72" s="38">
        <f t="shared" si="36"/>
        <v>0</v>
      </c>
      <c r="M72" s="37">
        <f t="shared" si="2"/>
        <v>0</v>
      </c>
      <c r="N72" s="38" t="s">
        <v>20</v>
      </c>
    </row>
    <row r="73" spans="1:14" ht="15.95" customHeight="1" x14ac:dyDescent="0.15">
      <c r="A73" s="17"/>
      <c r="B73" s="18" t="s">
        <v>53</v>
      </c>
      <c r="C73" s="11" t="s">
        <v>18</v>
      </c>
      <c r="D73" s="37">
        <v>0</v>
      </c>
      <c r="E73" s="37"/>
      <c r="F73" s="37"/>
      <c r="G73" s="37"/>
      <c r="H73" s="37"/>
      <c r="I73" s="37"/>
      <c r="J73" s="37"/>
      <c r="K73" s="37"/>
      <c r="L73" s="37"/>
      <c r="M73" s="37">
        <f t="shared" si="2"/>
        <v>0</v>
      </c>
      <c r="N73" s="37">
        <f>SUM(M73,D73)</f>
        <v>0</v>
      </c>
    </row>
    <row r="74" spans="1:14" ht="15.95" customHeight="1" x14ac:dyDescent="0.15">
      <c r="A74" s="13"/>
      <c r="B74" s="19"/>
      <c r="C74" s="15" t="s">
        <v>19</v>
      </c>
      <c r="D74" s="38" t="s">
        <v>20</v>
      </c>
      <c r="E74" s="38">
        <f t="shared" ref="E74:L74" si="37">IF($M73=0,0,E73/$M73%)</f>
        <v>0</v>
      </c>
      <c r="F74" s="38">
        <f t="shared" si="37"/>
        <v>0</v>
      </c>
      <c r="G74" s="38">
        <f t="shared" si="37"/>
        <v>0</v>
      </c>
      <c r="H74" s="38">
        <f t="shared" si="37"/>
        <v>0</v>
      </c>
      <c r="I74" s="38">
        <f t="shared" si="37"/>
        <v>0</v>
      </c>
      <c r="J74" s="38">
        <f t="shared" si="37"/>
        <v>0</v>
      </c>
      <c r="K74" s="38">
        <f t="shared" si="37"/>
        <v>0</v>
      </c>
      <c r="L74" s="38">
        <f t="shared" si="37"/>
        <v>0</v>
      </c>
      <c r="M74" s="37">
        <f t="shared" si="2"/>
        <v>0</v>
      </c>
      <c r="N74" s="38" t="s">
        <v>20</v>
      </c>
    </row>
    <row r="75" spans="1:14" ht="15.95" customHeight="1" x14ac:dyDescent="0.15">
      <c r="A75" s="17"/>
      <c r="B75" s="18" t="s">
        <v>54</v>
      </c>
      <c r="C75" s="11" t="s">
        <v>18</v>
      </c>
      <c r="D75" s="37">
        <v>0</v>
      </c>
      <c r="E75" s="37"/>
      <c r="F75" s="37"/>
      <c r="G75" s="37"/>
      <c r="H75" s="37"/>
      <c r="I75" s="37"/>
      <c r="J75" s="37"/>
      <c r="K75" s="37"/>
      <c r="L75" s="37"/>
      <c r="M75" s="37">
        <f t="shared" si="2"/>
        <v>0</v>
      </c>
      <c r="N75" s="37">
        <f>SUM(M75,D75)</f>
        <v>0</v>
      </c>
    </row>
    <row r="76" spans="1:14" ht="15.95" customHeight="1" x14ac:dyDescent="0.15">
      <c r="A76" s="13"/>
      <c r="B76" s="19"/>
      <c r="C76" s="15" t="s">
        <v>19</v>
      </c>
      <c r="D76" s="38" t="s">
        <v>20</v>
      </c>
      <c r="E76" s="38">
        <f t="shared" ref="E76:L76" si="38">IF($M75=0,0,E75/$M75%)</f>
        <v>0</v>
      </c>
      <c r="F76" s="38">
        <f t="shared" si="38"/>
        <v>0</v>
      </c>
      <c r="G76" s="38">
        <f t="shared" si="38"/>
        <v>0</v>
      </c>
      <c r="H76" s="38">
        <f t="shared" si="38"/>
        <v>0</v>
      </c>
      <c r="I76" s="38">
        <f t="shared" si="38"/>
        <v>0</v>
      </c>
      <c r="J76" s="38">
        <f t="shared" si="38"/>
        <v>0</v>
      </c>
      <c r="K76" s="38">
        <f t="shared" si="38"/>
        <v>0</v>
      </c>
      <c r="L76" s="38">
        <f t="shared" si="38"/>
        <v>0</v>
      </c>
      <c r="M76" s="37">
        <f t="shared" si="2"/>
        <v>0</v>
      </c>
      <c r="N76" s="38" t="s">
        <v>20</v>
      </c>
    </row>
    <row r="77" spans="1:14" ht="15.95" customHeight="1" x14ac:dyDescent="0.15">
      <c r="A77" s="17"/>
      <c r="B77" s="18" t="s">
        <v>55</v>
      </c>
      <c r="C77" s="11" t="s">
        <v>18</v>
      </c>
      <c r="D77" s="37">
        <v>0</v>
      </c>
      <c r="E77" s="37"/>
      <c r="F77" s="37"/>
      <c r="G77" s="37"/>
      <c r="H77" s="37"/>
      <c r="I77" s="37"/>
      <c r="J77" s="37"/>
      <c r="K77" s="37"/>
      <c r="L77" s="37"/>
      <c r="M77" s="37">
        <f t="shared" si="2"/>
        <v>0</v>
      </c>
      <c r="N77" s="37">
        <f>SUM(M77,D77)</f>
        <v>0</v>
      </c>
    </row>
    <row r="78" spans="1:14" ht="15.95" customHeight="1" x14ac:dyDescent="0.15">
      <c r="A78" s="13"/>
      <c r="B78" s="19"/>
      <c r="C78" s="15" t="s">
        <v>19</v>
      </c>
      <c r="D78" s="38" t="s">
        <v>20</v>
      </c>
      <c r="E78" s="38">
        <f t="shared" ref="E78:L78" si="39">IF($M77=0,0,E77/$M77%)</f>
        <v>0</v>
      </c>
      <c r="F78" s="38">
        <f t="shared" si="39"/>
        <v>0</v>
      </c>
      <c r="G78" s="38">
        <f t="shared" si="39"/>
        <v>0</v>
      </c>
      <c r="H78" s="38">
        <f t="shared" si="39"/>
        <v>0</v>
      </c>
      <c r="I78" s="38">
        <f t="shared" si="39"/>
        <v>0</v>
      </c>
      <c r="J78" s="38">
        <f t="shared" si="39"/>
        <v>0</v>
      </c>
      <c r="K78" s="38">
        <f t="shared" si="39"/>
        <v>0</v>
      </c>
      <c r="L78" s="38">
        <f t="shared" si="39"/>
        <v>0</v>
      </c>
      <c r="M78" s="37">
        <f t="shared" si="2"/>
        <v>0</v>
      </c>
      <c r="N78" s="38" t="s">
        <v>20</v>
      </c>
    </row>
    <row r="79" spans="1:14" ht="15.75" customHeight="1" x14ac:dyDescent="0.15">
      <c r="A79" s="17"/>
      <c r="B79" s="18" t="s">
        <v>56</v>
      </c>
      <c r="C79" s="11" t="s">
        <v>18</v>
      </c>
      <c r="D79" s="37"/>
      <c r="E79" s="37"/>
      <c r="F79" s="37"/>
      <c r="G79" s="37"/>
      <c r="H79" s="37"/>
      <c r="I79" s="37"/>
      <c r="J79" s="37"/>
      <c r="K79" s="37"/>
      <c r="L79" s="37"/>
      <c r="M79" s="37">
        <f t="shared" si="2"/>
        <v>0</v>
      </c>
      <c r="N79" s="37">
        <f>SUM(M79,D79)</f>
        <v>0</v>
      </c>
    </row>
    <row r="80" spans="1:14" ht="15.75" customHeight="1" x14ac:dyDescent="0.15">
      <c r="A80" s="13"/>
      <c r="B80" s="19"/>
      <c r="C80" s="15" t="s">
        <v>19</v>
      </c>
      <c r="D80" s="38" t="s">
        <v>20</v>
      </c>
      <c r="E80" s="38">
        <f t="shared" ref="E80:L80" si="40">IF($M79=0,0,E79/$M79%)</f>
        <v>0</v>
      </c>
      <c r="F80" s="38">
        <f t="shared" si="40"/>
        <v>0</v>
      </c>
      <c r="G80" s="38">
        <f t="shared" si="40"/>
        <v>0</v>
      </c>
      <c r="H80" s="38">
        <f t="shared" si="40"/>
        <v>0</v>
      </c>
      <c r="I80" s="38">
        <f t="shared" si="40"/>
        <v>0</v>
      </c>
      <c r="J80" s="38">
        <f t="shared" si="40"/>
        <v>0</v>
      </c>
      <c r="K80" s="38">
        <f t="shared" si="40"/>
        <v>0</v>
      </c>
      <c r="L80" s="38">
        <f t="shared" si="40"/>
        <v>0</v>
      </c>
      <c r="M80" s="37">
        <f t="shared" si="2"/>
        <v>0</v>
      </c>
      <c r="N80" s="38" t="s">
        <v>20</v>
      </c>
    </row>
    <row r="81" spans="1:14" ht="15.75" customHeight="1" x14ac:dyDescent="0.15">
      <c r="A81" s="9" t="s">
        <v>57</v>
      </c>
      <c r="B81" s="10"/>
      <c r="C81" s="11" t="s">
        <v>18</v>
      </c>
      <c r="D81" s="37">
        <f>SUMIF($C$83:$C$102,"出荷量",D83:D102)</f>
        <v>0</v>
      </c>
      <c r="E81" s="37">
        <f t="shared" ref="E81:M81" si="41">SUMIF($C$83:$C$102,"出荷量",E83:E102)</f>
        <v>0</v>
      </c>
      <c r="F81" s="37">
        <f t="shared" si="41"/>
        <v>0</v>
      </c>
      <c r="G81" s="37">
        <f t="shared" si="41"/>
        <v>0</v>
      </c>
      <c r="H81" s="37">
        <f t="shared" si="41"/>
        <v>0</v>
      </c>
      <c r="I81" s="37">
        <f t="shared" si="41"/>
        <v>0</v>
      </c>
      <c r="J81" s="37">
        <f t="shared" si="41"/>
        <v>0</v>
      </c>
      <c r="K81" s="37">
        <f t="shared" si="41"/>
        <v>0</v>
      </c>
      <c r="L81" s="37">
        <f t="shared" si="41"/>
        <v>0</v>
      </c>
      <c r="M81" s="37">
        <f t="shared" si="41"/>
        <v>0</v>
      </c>
      <c r="N81" s="37">
        <f>SUM(M81,D81)</f>
        <v>0</v>
      </c>
    </row>
    <row r="82" spans="1:14" ht="15.75" customHeight="1" x14ac:dyDescent="0.15">
      <c r="A82" s="13"/>
      <c r="B82" s="14"/>
      <c r="C82" s="15" t="s">
        <v>19</v>
      </c>
      <c r="D82" s="38" t="s">
        <v>20</v>
      </c>
      <c r="E82" s="38">
        <f t="shared" ref="E82:L82" si="42">IF($M81=0,0,E81/$M81%)</f>
        <v>0</v>
      </c>
      <c r="F82" s="38">
        <f t="shared" si="42"/>
        <v>0</v>
      </c>
      <c r="G82" s="38">
        <f t="shared" si="42"/>
        <v>0</v>
      </c>
      <c r="H82" s="38">
        <f t="shared" si="42"/>
        <v>0</v>
      </c>
      <c r="I82" s="38">
        <f t="shared" si="42"/>
        <v>0</v>
      </c>
      <c r="J82" s="38">
        <f t="shared" si="42"/>
        <v>0</v>
      </c>
      <c r="K82" s="38">
        <f t="shared" si="42"/>
        <v>0</v>
      </c>
      <c r="L82" s="38">
        <f t="shared" si="42"/>
        <v>0</v>
      </c>
      <c r="M82" s="37">
        <f>SUM(E82:L82)</f>
        <v>0</v>
      </c>
      <c r="N82" s="38" t="s">
        <v>20</v>
      </c>
    </row>
    <row r="83" spans="1:14" ht="15.95" customHeight="1" x14ac:dyDescent="0.15">
      <c r="A83" s="17"/>
      <c r="B83" s="18" t="s">
        <v>60</v>
      </c>
      <c r="C83" s="11" t="s">
        <v>18</v>
      </c>
      <c r="D83" s="37">
        <v>0</v>
      </c>
      <c r="E83" s="37"/>
      <c r="F83" s="37"/>
      <c r="G83" s="37"/>
      <c r="H83" s="37"/>
      <c r="I83" s="37"/>
      <c r="J83" s="37"/>
      <c r="K83" s="37"/>
      <c r="L83" s="37"/>
      <c r="M83" s="37">
        <f t="shared" si="2"/>
        <v>0</v>
      </c>
      <c r="N83" s="37">
        <f>SUM(M83,D83)</f>
        <v>0</v>
      </c>
    </row>
    <row r="84" spans="1:14" ht="15.95" customHeight="1" x14ac:dyDescent="0.15">
      <c r="A84" s="13"/>
      <c r="B84" s="19"/>
      <c r="C84" s="15" t="s">
        <v>19</v>
      </c>
      <c r="D84" s="38" t="s">
        <v>20</v>
      </c>
      <c r="E84" s="38">
        <f t="shared" ref="E84:L84" si="43">IF($M83=0,0,E83/$M83%)</f>
        <v>0</v>
      </c>
      <c r="F84" s="38">
        <f t="shared" si="43"/>
        <v>0</v>
      </c>
      <c r="G84" s="38">
        <f t="shared" si="43"/>
        <v>0</v>
      </c>
      <c r="H84" s="38">
        <f t="shared" si="43"/>
        <v>0</v>
      </c>
      <c r="I84" s="38">
        <f t="shared" si="43"/>
        <v>0</v>
      </c>
      <c r="J84" s="38">
        <f t="shared" si="43"/>
        <v>0</v>
      </c>
      <c r="K84" s="38">
        <f t="shared" si="43"/>
        <v>0</v>
      </c>
      <c r="L84" s="38">
        <f t="shared" si="43"/>
        <v>0</v>
      </c>
      <c r="M84" s="37">
        <f t="shared" si="2"/>
        <v>0</v>
      </c>
      <c r="N84" s="38" t="s">
        <v>20</v>
      </c>
    </row>
    <row r="85" spans="1:14" ht="15.95" customHeight="1" x14ac:dyDescent="0.15">
      <c r="A85" s="17"/>
      <c r="B85" s="18" t="s">
        <v>61</v>
      </c>
      <c r="C85" s="11" t="s">
        <v>18</v>
      </c>
      <c r="D85" s="37">
        <v>0</v>
      </c>
      <c r="E85" s="37"/>
      <c r="F85" s="37"/>
      <c r="G85" s="37"/>
      <c r="H85" s="37"/>
      <c r="I85" s="37"/>
      <c r="J85" s="37"/>
      <c r="K85" s="37"/>
      <c r="L85" s="37"/>
      <c r="M85" s="37">
        <f t="shared" si="2"/>
        <v>0</v>
      </c>
      <c r="N85" s="37">
        <f>SUM(M85,D85)</f>
        <v>0</v>
      </c>
    </row>
    <row r="86" spans="1:14" ht="15.95" customHeight="1" x14ac:dyDescent="0.15">
      <c r="A86" s="13"/>
      <c r="B86" s="19"/>
      <c r="C86" s="15" t="s">
        <v>19</v>
      </c>
      <c r="D86" s="38" t="s">
        <v>20</v>
      </c>
      <c r="E86" s="38">
        <f t="shared" ref="E86:L86" si="44">IF($M85=0,0,E85/$M85%)</f>
        <v>0</v>
      </c>
      <c r="F86" s="38">
        <f t="shared" si="44"/>
        <v>0</v>
      </c>
      <c r="G86" s="38">
        <f t="shared" si="44"/>
        <v>0</v>
      </c>
      <c r="H86" s="38">
        <f t="shared" si="44"/>
        <v>0</v>
      </c>
      <c r="I86" s="38">
        <f t="shared" si="44"/>
        <v>0</v>
      </c>
      <c r="J86" s="38">
        <f t="shared" si="44"/>
        <v>0</v>
      </c>
      <c r="K86" s="38">
        <f t="shared" si="44"/>
        <v>0</v>
      </c>
      <c r="L86" s="38">
        <f t="shared" si="44"/>
        <v>0</v>
      </c>
      <c r="M86" s="37">
        <f t="shared" si="2"/>
        <v>0</v>
      </c>
      <c r="N86" s="38" t="s">
        <v>20</v>
      </c>
    </row>
    <row r="87" spans="1:14" ht="15.95" customHeight="1" x14ac:dyDescent="0.15">
      <c r="A87" s="17"/>
      <c r="B87" s="18" t="s">
        <v>62</v>
      </c>
      <c r="C87" s="11" t="s">
        <v>18</v>
      </c>
      <c r="D87" s="37">
        <v>0</v>
      </c>
      <c r="E87" s="37"/>
      <c r="F87" s="37"/>
      <c r="G87" s="37"/>
      <c r="H87" s="37"/>
      <c r="I87" s="37"/>
      <c r="J87" s="37"/>
      <c r="K87" s="37"/>
      <c r="L87" s="37"/>
      <c r="M87" s="37">
        <f t="shared" si="2"/>
        <v>0</v>
      </c>
      <c r="N87" s="37">
        <f>SUM(M87,D87)</f>
        <v>0</v>
      </c>
    </row>
    <row r="88" spans="1:14" ht="15.95" customHeight="1" x14ac:dyDescent="0.15">
      <c r="A88" s="13"/>
      <c r="B88" s="19"/>
      <c r="C88" s="15" t="s">
        <v>19</v>
      </c>
      <c r="D88" s="38" t="s">
        <v>20</v>
      </c>
      <c r="E88" s="38">
        <f t="shared" ref="E88:L88" si="45">IF($M87=0,0,E87/$M87%)</f>
        <v>0</v>
      </c>
      <c r="F88" s="38">
        <f t="shared" si="45"/>
        <v>0</v>
      </c>
      <c r="G88" s="38">
        <f t="shared" si="45"/>
        <v>0</v>
      </c>
      <c r="H88" s="38">
        <f t="shared" si="45"/>
        <v>0</v>
      </c>
      <c r="I88" s="38">
        <f t="shared" si="45"/>
        <v>0</v>
      </c>
      <c r="J88" s="38">
        <f t="shared" si="45"/>
        <v>0</v>
      </c>
      <c r="K88" s="38">
        <f t="shared" si="45"/>
        <v>0</v>
      </c>
      <c r="L88" s="38">
        <f t="shared" si="45"/>
        <v>0</v>
      </c>
      <c r="M88" s="37">
        <f t="shared" si="2"/>
        <v>0</v>
      </c>
      <c r="N88" s="38" t="s">
        <v>20</v>
      </c>
    </row>
    <row r="89" spans="1:14" ht="15.95" customHeight="1" x14ac:dyDescent="0.15">
      <c r="A89" s="17"/>
      <c r="B89" s="18" t="s">
        <v>63</v>
      </c>
      <c r="C89" s="11" t="s">
        <v>18</v>
      </c>
      <c r="D89" s="37">
        <v>0</v>
      </c>
      <c r="E89" s="37"/>
      <c r="F89" s="37"/>
      <c r="G89" s="37"/>
      <c r="H89" s="37"/>
      <c r="I89" s="37"/>
      <c r="J89" s="37"/>
      <c r="K89" s="37"/>
      <c r="L89" s="37"/>
      <c r="M89" s="37">
        <f t="shared" si="2"/>
        <v>0</v>
      </c>
      <c r="N89" s="37">
        <f>SUM(M89,D89)</f>
        <v>0</v>
      </c>
    </row>
    <row r="90" spans="1:14" ht="15.95" customHeight="1" x14ac:dyDescent="0.15">
      <c r="A90" s="13"/>
      <c r="B90" s="19"/>
      <c r="C90" s="15" t="s">
        <v>19</v>
      </c>
      <c r="D90" s="38" t="s">
        <v>20</v>
      </c>
      <c r="E90" s="38">
        <f t="shared" ref="E90:L90" si="46">IF($M89=0,0,E89/$M89%)</f>
        <v>0</v>
      </c>
      <c r="F90" s="38">
        <f t="shared" si="46"/>
        <v>0</v>
      </c>
      <c r="G90" s="38">
        <f t="shared" si="46"/>
        <v>0</v>
      </c>
      <c r="H90" s="38">
        <f t="shared" si="46"/>
        <v>0</v>
      </c>
      <c r="I90" s="38">
        <f t="shared" si="46"/>
        <v>0</v>
      </c>
      <c r="J90" s="38">
        <f t="shared" si="46"/>
        <v>0</v>
      </c>
      <c r="K90" s="38">
        <f t="shared" si="46"/>
        <v>0</v>
      </c>
      <c r="L90" s="38">
        <f t="shared" si="46"/>
        <v>0</v>
      </c>
      <c r="M90" s="37">
        <f t="shared" si="2"/>
        <v>0</v>
      </c>
      <c r="N90" s="38" t="s">
        <v>20</v>
      </c>
    </row>
    <row r="91" spans="1:14" ht="15.95" customHeight="1" x14ac:dyDescent="0.15">
      <c r="A91" s="17"/>
      <c r="B91" s="18" t="s">
        <v>64</v>
      </c>
      <c r="C91" s="11" t="s">
        <v>18</v>
      </c>
      <c r="D91" s="37">
        <v>0</v>
      </c>
      <c r="E91" s="37"/>
      <c r="F91" s="37"/>
      <c r="G91" s="37"/>
      <c r="H91" s="37"/>
      <c r="I91" s="37"/>
      <c r="J91" s="37"/>
      <c r="K91" s="37"/>
      <c r="L91" s="37"/>
      <c r="M91" s="37">
        <f t="shared" si="2"/>
        <v>0</v>
      </c>
      <c r="N91" s="37">
        <f>SUM(M91,D91)</f>
        <v>0</v>
      </c>
    </row>
    <row r="92" spans="1:14" ht="15.95" customHeight="1" x14ac:dyDescent="0.15">
      <c r="A92" s="13"/>
      <c r="B92" s="19"/>
      <c r="C92" s="15" t="s">
        <v>19</v>
      </c>
      <c r="D92" s="38" t="s">
        <v>20</v>
      </c>
      <c r="E92" s="38">
        <f t="shared" ref="E92:L92" si="47">IF($M91=0,0,E91/$M91%)</f>
        <v>0</v>
      </c>
      <c r="F92" s="38">
        <f t="shared" si="47"/>
        <v>0</v>
      </c>
      <c r="G92" s="38">
        <f t="shared" si="47"/>
        <v>0</v>
      </c>
      <c r="H92" s="38">
        <f t="shared" si="47"/>
        <v>0</v>
      </c>
      <c r="I92" s="38">
        <f t="shared" si="47"/>
        <v>0</v>
      </c>
      <c r="J92" s="38">
        <f t="shared" si="47"/>
        <v>0</v>
      </c>
      <c r="K92" s="38">
        <f t="shared" si="47"/>
        <v>0</v>
      </c>
      <c r="L92" s="38">
        <f t="shared" si="47"/>
        <v>0</v>
      </c>
      <c r="M92" s="37">
        <f t="shared" si="2"/>
        <v>0</v>
      </c>
      <c r="N92" s="38" t="s">
        <v>20</v>
      </c>
    </row>
    <row r="93" spans="1:14" ht="15.95" customHeight="1" x14ac:dyDescent="0.15">
      <c r="A93" s="17"/>
      <c r="B93" s="18" t="s">
        <v>65</v>
      </c>
      <c r="C93" s="11" t="s">
        <v>18</v>
      </c>
      <c r="D93" s="37">
        <v>0</v>
      </c>
      <c r="E93" s="37"/>
      <c r="F93" s="37"/>
      <c r="G93" s="37"/>
      <c r="H93" s="37"/>
      <c r="I93" s="37"/>
      <c r="J93" s="37"/>
      <c r="K93" s="37"/>
      <c r="L93" s="37"/>
      <c r="M93" s="37">
        <f t="shared" si="2"/>
        <v>0</v>
      </c>
      <c r="N93" s="37">
        <f>SUM(M93,D93)</f>
        <v>0</v>
      </c>
    </row>
    <row r="94" spans="1:14" ht="15.95" customHeight="1" x14ac:dyDescent="0.15">
      <c r="A94" s="13"/>
      <c r="B94" s="19"/>
      <c r="C94" s="15" t="s">
        <v>19</v>
      </c>
      <c r="D94" s="38" t="s">
        <v>20</v>
      </c>
      <c r="E94" s="38">
        <f t="shared" ref="E94:L94" si="48">IF($M93=0,0,E93/$M93%)</f>
        <v>0</v>
      </c>
      <c r="F94" s="38">
        <f t="shared" si="48"/>
        <v>0</v>
      </c>
      <c r="G94" s="38">
        <f t="shared" si="48"/>
        <v>0</v>
      </c>
      <c r="H94" s="38">
        <f t="shared" si="48"/>
        <v>0</v>
      </c>
      <c r="I94" s="38">
        <f t="shared" si="48"/>
        <v>0</v>
      </c>
      <c r="J94" s="38">
        <f t="shared" si="48"/>
        <v>0</v>
      </c>
      <c r="K94" s="38">
        <f t="shared" si="48"/>
        <v>0</v>
      </c>
      <c r="L94" s="38">
        <f t="shared" si="48"/>
        <v>0</v>
      </c>
      <c r="M94" s="37">
        <f t="shared" si="2"/>
        <v>0</v>
      </c>
      <c r="N94" s="38" t="s">
        <v>20</v>
      </c>
    </row>
    <row r="95" spans="1:14" ht="15.95" customHeight="1" x14ac:dyDescent="0.15">
      <c r="A95" s="17"/>
      <c r="B95" s="18" t="s">
        <v>66</v>
      </c>
      <c r="C95" s="11" t="s">
        <v>18</v>
      </c>
      <c r="D95" s="37">
        <v>0</v>
      </c>
      <c r="E95" s="37"/>
      <c r="F95" s="37"/>
      <c r="G95" s="37"/>
      <c r="H95" s="37"/>
      <c r="I95" s="37"/>
      <c r="J95" s="37"/>
      <c r="K95" s="37"/>
      <c r="L95" s="37"/>
      <c r="M95" s="37">
        <f t="shared" si="2"/>
        <v>0</v>
      </c>
      <c r="N95" s="37">
        <f>SUM(M95,D95)</f>
        <v>0</v>
      </c>
    </row>
    <row r="96" spans="1:14" ht="15.95" customHeight="1" x14ac:dyDescent="0.15">
      <c r="A96" s="13"/>
      <c r="B96" s="19"/>
      <c r="C96" s="15" t="s">
        <v>19</v>
      </c>
      <c r="D96" s="38" t="s">
        <v>20</v>
      </c>
      <c r="E96" s="38">
        <f t="shared" ref="E96:L96" si="49">IF($M95=0,0,E95/$M95%)</f>
        <v>0</v>
      </c>
      <c r="F96" s="38">
        <f t="shared" si="49"/>
        <v>0</v>
      </c>
      <c r="G96" s="38">
        <f t="shared" si="49"/>
        <v>0</v>
      </c>
      <c r="H96" s="38">
        <f t="shared" si="49"/>
        <v>0</v>
      </c>
      <c r="I96" s="38">
        <f t="shared" si="49"/>
        <v>0</v>
      </c>
      <c r="J96" s="38">
        <f t="shared" si="49"/>
        <v>0</v>
      </c>
      <c r="K96" s="38">
        <f t="shared" si="49"/>
        <v>0</v>
      </c>
      <c r="L96" s="38">
        <f t="shared" si="49"/>
        <v>0</v>
      </c>
      <c r="M96" s="37">
        <f t="shared" si="2"/>
        <v>0</v>
      </c>
      <c r="N96" s="38" t="s">
        <v>20</v>
      </c>
    </row>
    <row r="97" spans="1:16" ht="15.95" customHeight="1" x14ac:dyDescent="0.15">
      <c r="A97" s="17"/>
      <c r="B97" s="18" t="s">
        <v>67</v>
      </c>
      <c r="C97" s="11" t="s">
        <v>18</v>
      </c>
      <c r="D97" s="37">
        <v>0</v>
      </c>
      <c r="E97" s="37"/>
      <c r="F97" s="37"/>
      <c r="G97" s="37"/>
      <c r="H97" s="37"/>
      <c r="I97" s="37"/>
      <c r="J97" s="37"/>
      <c r="K97" s="37"/>
      <c r="L97" s="37"/>
      <c r="M97" s="37">
        <f t="shared" si="2"/>
        <v>0</v>
      </c>
      <c r="N97" s="37">
        <f>SUM(M97,D97)</f>
        <v>0</v>
      </c>
    </row>
    <row r="98" spans="1:16" ht="15.95" customHeight="1" x14ac:dyDescent="0.15">
      <c r="A98" s="13"/>
      <c r="B98" s="19"/>
      <c r="C98" s="15" t="s">
        <v>19</v>
      </c>
      <c r="D98" s="38" t="s">
        <v>20</v>
      </c>
      <c r="E98" s="38">
        <f t="shared" ref="E98:L98" si="50">IF($M97=0,0,E97/$M97%)</f>
        <v>0</v>
      </c>
      <c r="F98" s="38">
        <f t="shared" si="50"/>
        <v>0</v>
      </c>
      <c r="G98" s="38">
        <f t="shared" si="50"/>
        <v>0</v>
      </c>
      <c r="H98" s="38">
        <f t="shared" si="50"/>
        <v>0</v>
      </c>
      <c r="I98" s="38">
        <f t="shared" si="50"/>
        <v>0</v>
      </c>
      <c r="J98" s="38">
        <f t="shared" si="50"/>
        <v>0</v>
      </c>
      <c r="K98" s="38">
        <f t="shared" si="50"/>
        <v>0</v>
      </c>
      <c r="L98" s="38">
        <f t="shared" si="50"/>
        <v>0</v>
      </c>
      <c r="M98" s="37">
        <f t="shared" si="2"/>
        <v>0</v>
      </c>
      <c r="N98" s="38" t="s">
        <v>20</v>
      </c>
    </row>
    <row r="99" spans="1:16" ht="15.95" customHeight="1" x14ac:dyDescent="0.15">
      <c r="A99" s="17"/>
      <c r="B99" s="18" t="s">
        <v>68</v>
      </c>
      <c r="C99" s="11" t="s">
        <v>18</v>
      </c>
      <c r="D99" s="37">
        <v>0</v>
      </c>
      <c r="E99" s="37"/>
      <c r="F99" s="37"/>
      <c r="G99" s="37"/>
      <c r="H99" s="37"/>
      <c r="I99" s="37"/>
      <c r="J99" s="37"/>
      <c r="K99" s="37"/>
      <c r="L99" s="37"/>
      <c r="M99" s="37">
        <f t="shared" si="2"/>
        <v>0</v>
      </c>
      <c r="N99" s="37">
        <f>SUM(M99,D99)</f>
        <v>0</v>
      </c>
    </row>
    <row r="100" spans="1:16" ht="15.95" customHeight="1" x14ac:dyDescent="0.15">
      <c r="A100" s="13"/>
      <c r="B100" s="19"/>
      <c r="C100" s="15" t="s">
        <v>19</v>
      </c>
      <c r="D100" s="38" t="s">
        <v>20</v>
      </c>
      <c r="E100" s="38">
        <f t="shared" ref="E100:L100" si="51">IF($M99=0,0,E99/$M99%)</f>
        <v>0</v>
      </c>
      <c r="F100" s="38">
        <f t="shared" si="51"/>
        <v>0</v>
      </c>
      <c r="G100" s="38">
        <f t="shared" si="51"/>
        <v>0</v>
      </c>
      <c r="H100" s="38">
        <f t="shared" si="51"/>
        <v>0</v>
      </c>
      <c r="I100" s="38">
        <f t="shared" si="51"/>
        <v>0</v>
      </c>
      <c r="J100" s="38">
        <f t="shared" si="51"/>
        <v>0</v>
      </c>
      <c r="K100" s="38">
        <f t="shared" si="51"/>
        <v>0</v>
      </c>
      <c r="L100" s="38">
        <f t="shared" si="51"/>
        <v>0</v>
      </c>
      <c r="M100" s="37">
        <f t="shared" si="2"/>
        <v>0</v>
      </c>
      <c r="N100" s="38" t="s">
        <v>20</v>
      </c>
    </row>
    <row r="101" spans="1:16" ht="15.95" customHeight="1" x14ac:dyDescent="0.15">
      <c r="A101" s="17"/>
      <c r="B101" s="18" t="s">
        <v>69</v>
      </c>
      <c r="C101" s="11" t="s">
        <v>18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>
        <f t="shared" si="2"/>
        <v>0</v>
      </c>
      <c r="N101" s="37">
        <f>SUM(M101,D101)</f>
        <v>0</v>
      </c>
    </row>
    <row r="102" spans="1:16" ht="15.95" customHeight="1" x14ac:dyDescent="0.15">
      <c r="A102" s="13"/>
      <c r="B102" s="19"/>
      <c r="C102" s="15" t="s">
        <v>19</v>
      </c>
      <c r="D102" s="38" t="s">
        <v>20</v>
      </c>
      <c r="E102" s="38">
        <f t="shared" ref="E102:L102" si="52">IF($M101=0,0,E101/$M101%)</f>
        <v>0</v>
      </c>
      <c r="F102" s="38">
        <f t="shared" si="52"/>
        <v>0</v>
      </c>
      <c r="G102" s="38">
        <f t="shared" si="52"/>
        <v>0</v>
      </c>
      <c r="H102" s="38">
        <f t="shared" si="52"/>
        <v>0</v>
      </c>
      <c r="I102" s="38">
        <f t="shared" si="52"/>
        <v>0</v>
      </c>
      <c r="J102" s="38">
        <f t="shared" si="52"/>
        <v>0</v>
      </c>
      <c r="K102" s="38">
        <f t="shared" si="52"/>
        <v>0</v>
      </c>
      <c r="L102" s="38">
        <f t="shared" si="52"/>
        <v>0</v>
      </c>
      <c r="M102" s="37">
        <f t="shared" si="2"/>
        <v>0</v>
      </c>
      <c r="N102" s="38" t="s">
        <v>20</v>
      </c>
    </row>
    <row r="103" spans="1:16" ht="15.75" hidden="1" customHeight="1" x14ac:dyDescent="0.15">
      <c r="A103" s="13" t="s">
        <v>58</v>
      </c>
      <c r="B103" s="10"/>
      <c r="C103" s="11" t="s">
        <v>18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>
        <f t="shared" ref="M103:M108" si="53">SUM(E103:L103)</f>
        <v>0</v>
      </c>
      <c r="N103" s="37">
        <f>SUM(M103,D103)</f>
        <v>0</v>
      </c>
    </row>
    <row r="104" spans="1:16" ht="15.75" hidden="1" customHeight="1" x14ac:dyDescent="0.15">
      <c r="A104" s="21"/>
      <c r="B104" s="14"/>
      <c r="C104" s="15" t="s">
        <v>19</v>
      </c>
      <c r="D104" s="37"/>
      <c r="E104" s="38"/>
      <c r="F104" s="38"/>
      <c r="G104" s="38"/>
      <c r="H104" s="38"/>
      <c r="I104" s="38"/>
      <c r="J104" s="38"/>
      <c r="K104" s="38"/>
      <c r="L104" s="38"/>
      <c r="M104" s="37">
        <f t="shared" si="53"/>
        <v>0</v>
      </c>
      <c r="N104" s="37">
        <f>SUM(M104,D104)</f>
        <v>0</v>
      </c>
    </row>
    <row r="105" spans="1:16" ht="15.75" hidden="1" customHeight="1" x14ac:dyDescent="0.15">
      <c r="A105" s="9" t="s">
        <v>59</v>
      </c>
      <c r="B105" s="10"/>
      <c r="C105" s="11" t="s">
        <v>18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>
        <f t="shared" si="53"/>
        <v>0</v>
      </c>
      <c r="N105" s="37">
        <f>SUM(M105,D105)</f>
        <v>0</v>
      </c>
    </row>
    <row r="106" spans="1:16" ht="15.75" hidden="1" customHeight="1" x14ac:dyDescent="0.15">
      <c r="A106" s="21"/>
      <c r="B106" s="14"/>
      <c r="C106" s="15" t="s">
        <v>19</v>
      </c>
      <c r="D106" s="37"/>
      <c r="E106" s="38"/>
      <c r="F106" s="38"/>
      <c r="G106" s="38"/>
      <c r="H106" s="38"/>
      <c r="I106" s="38"/>
      <c r="J106" s="38"/>
      <c r="K106" s="38"/>
      <c r="L106" s="38"/>
      <c r="M106" s="37">
        <f t="shared" si="53"/>
        <v>0</v>
      </c>
      <c r="N106" s="37">
        <f>SUM(M106,D106)</f>
        <v>0</v>
      </c>
    </row>
    <row r="107" spans="1:16" ht="15.95" customHeight="1" x14ac:dyDescent="0.15">
      <c r="A107" s="9" t="s">
        <v>70</v>
      </c>
      <c r="B107" s="10"/>
      <c r="C107" s="11" t="s">
        <v>18</v>
      </c>
      <c r="D107" s="37">
        <v>314820.8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f t="shared" si="53"/>
        <v>0</v>
      </c>
      <c r="N107" s="37">
        <f>SUM(M107,D107)</f>
        <v>314820.8</v>
      </c>
      <c r="P107" s="35"/>
    </row>
    <row r="108" spans="1:16" ht="15.95" customHeight="1" x14ac:dyDescent="0.15">
      <c r="A108" s="21"/>
      <c r="B108" s="14"/>
      <c r="C108" s="15" t="s">
        <v>19</v>
      </c>
      <c r="D108" s="38" t="s">
        <v>20</v>
      </c>
      <c r="E108" s="38">
        <f t="shared" ref="E108:L108" si="54">IF($M107=0,0,E107/$M107%)</f>
        <v>0</v>
      </c>
      <c r="F108" s="38">
        <f t="shared" si="54"/>
        <v>0</v>
      </c>
      <c r="G108" s="38">
        <f t="shared" si="54"/>
        <v>0</v>
      </c>
      <c r="H108" s="38">
        <f t="shared" si="54"/>
        <v>0</v>
      </c>
      <c r="I108" s="38">
        <f t="shared" si="54"/>
        <v>0</v>
      </c>
      <c r="J108" s="38">
        <f t="shared" si="54"/>
        <v>0</v>
      </c>
      <c r="K108" s="38">
        <f t="shared" si="54"/>
        <v>0</v>
      </c>
      <c r="L108" s="38">
        <f t="shared" si="54"/>
        <v>0</v>
      </c>
      <c r="M108" s="37">
        <f t="shared" si="53"/>
        <v>0</v>
      </c>
      <c r="N108" s="38" t="s">
        <v>20</v>
      </c>
      <c r="P108" s="35"/>
    </row>
    <row r="109" spans="1:16" ht="15.95" customHeight="1" x14ac:dyDescent="0.15">
      <c r="A109" s="9" t="s">
        <v>71</v>
      </c>
      <c r="B109" s="10"/>
      <c r="C109" s="20" t="s">
        <v>111</v>
      </c>
      <c r="D109" s="37">
        <f>SUM(D111,D113,D115,D117,D119,D121,D123,D125,D127)</f>
        <v>15787</v>
      </c>
      <c r="E109" s="37">
        <f t="shared" ref="E109:L109" si="55">SUM(E111,E113,E115,E117,E119,E121,E123,E125,E127)</f>
        <v>0</v>
      </c>
      <c r="F109" s="37">
        <f t="shared" si="55"/>
        <v>0</v>
      </c>
      <c r="G109" s="37">
        <f t="shared" si="55"/>
        <v>4584.0999999999985</v>
      </c>
      <c r="H109" s="37">
        <f t="shared" si="55"/>
        <v>0</v>
      </c>
      <c r="I109" s="37">
        <f t="shared" si="55"/>
        <v>1629.8000000000002</v>
      </c>
      <c r="J109" s="37">
        <f t="shared" si="55"/>
        <v>0</v>
      </c>
      <c r="K109" s="37">
        <f t="shared" si="55"/>
        <v>0</v>
      </c>
      <c r="L109" s="37">
        <f t="shared" si="55"/>
        <v>0</v>
      </c>
      <c r="M109" s="37">
        <f t="shared" si="2"/>
        <v>6213.8999999999987</v>
      </c>
      <c r="N109" s="37">
        <f>SUM(M109,D109)</f>
        <v>22000.899999999998</v>
      </c>
      <c r="P109" s="35"/>
    </row>
    <row r="110" spans="1:16" ht="15.95" customHeight="1" x14ac:dyDescent="0.15">
      <c r="A110" s="13"/>
      <c r="B110" s="14"/>
      <c r="C110" s="15" t="s">
        <v>19</v>
      </c>
      <c r="D110" s="38" t="s">
        <v>20</v>
      </c>
      <c r="E110" s="38">
        <f t="shared" ref="E110:L110" si="56">IF($M109=0,0,E109/$M109%)</f>
        <v>0</v>
      </c>
      <c r="F110" s="38">
        <f t="shared" si="56"/>
        <v>0</v>
      </c>
      <c r="G110" s="38">
        <f t="shared" si="56"/>
        <v>73.77170537021837</v>
      </c>
      <c r="H110" s="38">
        <f t="shared" si="56"/>
        <v>0</v>
      </c>
      <c r="I110" s="38">
        <f t="shared" si="56"/>
        <v>26.228294629781626</v>
      </c>
      <c r="J110" s="38">
        <f t="shared" si="56"/>
        <v>0</v>
      </c>
      <c r="K110" s="38">
        <f t="shared" si="56"/>
        <v>0</v>
      </c>
      <c r="L110" s="38">
        <f t="shared" si="56"/>
        <v>0</v>
      </c>
      <c r="M110" s="37">
        <f t="shared" si="2"/>
        <v>100</v>
      </c>
      <c r="N110" s="38" t="s">
        <v>20</v>
      </c>
      <c r="P110" s="35"/>
    </row>
    <row r="111" spans="1:16" ht="15.95" customHeight="1" x14ac:dyDescent="0.15">
      <c r="A111" s="17"/>
      <c r="B111" s="18" t="s">
        <v>72</v>
      </c>
      <c r="C111" s="11" t="s">
        <v>18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>
        <f t="shared" ref="M111:M136" si="57">SUM(E111:L111)</f>
        <v>0</v>
      </c>
      <c r="N111" s="37">
        <f>SUM(M111,D111)</f>
        <v>0</v>
      </c>
      <c r="P111" s="35"/>
    </row>
    <row r="112" spans="1:16" ht="15.95" customHeight="1" x14ac:dyDescent="0.15">
      <c r="A112" s="13"/>
      <c r="B112" s="19"/>
      <c r="C112" s="15" t="s">
        <v>19</v>
      </c>
      <c r="D112" s="38" t="s">
        <v>20</v>
      </c>
      <c r="E112" s="38">
        <f t="shared" ref="E112:L112" si="58">IF($M111=0,0,E111/$M111%)</f>
        <v>0</v>
      </c>
      <c r="F112" s="38">
        <f t="shared" si="58"/>
        <v>0</v>
      </c>
      <c r="G112" s="38">
        <f t="shared" si="58"/>
        <v>0</v>
      </c>
      <c r="H112" s="38">
        <f t="shared" si="58"/>
        <v>0</v>
      </c>
      <c r="I112" s="38">
        <f t="shared" si="58"/>
        <v>0</v>
      </c>
      <c r="J112" s="38">
        <f t="shared" si="58"/>
        <v>0</v>
      </c>
      <c r="K112" s="38">
        <f t="shared" si="58"/>
        <v>0</v>
      </c>
      <c r="L112" s="38">
        <f t="shared" si="58"/>
        <v>0</v>
      </c>
      <c r="M112" s="37">
        <f t="shared" si="57"/>
        <v>0</v>
      </c>
      <c r="N112" s="38" t="s">
        <v>20</v>
      </c>
      <c r="P112" s="35"/>
    </row>
    <row r="113" spans="1:16" ht="15.95" customHeight="1" x14ac:dyDescent="0.15">
      <c r="A113" s="17"/>
      <c r="B113" s="18" t="s">
        <v>73</v>
      </c>
      <c r="C113" s="11" t="s">
        <v>18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37">
        <f t="shared" si="57"/>
        <v>0</v>
      </c>
      <c r="N113" s="37">
        <f>SUM(M113,D113)</f>
        <v>0</v>
      </c>
      <c r="P113" s="35"/>
    </row>
    <row r="114" spans="1:16" ht="15.95" customHeight="1" x14ac:dyDescent="0.15">
      <c r="A114" s="13"/>
      <c r="B114" s="19"/>
      <c r="C114" s="15" t="s">
        <v>19</v>
      </c>
      <c r="D114" s="38" t="s">
        <v>20</v>
      </c>
      <c r="E114" s="38">
        <f t="shared" ref="E114:L114" si="59">IF($M113=0,0,E113/$M113%)</f>
        <v>0</v>
      </c>
      <c r="F114" s="38">
        <f t="shared" si="59"/>
        <v>0</v>
      </c>
      <c r="G114" s="38">
        <f t="shared" si="59"/>
        <v>0</v>
      </c>
      <c r="H114" s="38">
        <f t="shared" si="59"/>
        <v>0</v>
      </c>
      <c r="I114" s="38">
        <f t="shared" si="59"/>
        <v>0</v>
      </c>
      <c r="J114" s="38">
        <f t="shared" si="59"/>
        <v>0</v>
      </c>
      <c r="K114" s="38">
        <f t="shared" si="59"/>
        <v>0</v>
      </c>
      <c r="L114" s="38">
        <f t="shared" si="59"/>
        <v>0</v>
      </c>
      <c r="M114" s="37">
        <f t="shared" si="57"/>
        <v>0</v>
      </c>
      <c r="N114" s="38" t="s">
        <v>20</v>
      </c>
      <c r="P114" s="35"/>
    </row>
    <row r="115" spans="1:16" ht="15.95" customHeight="1" x14ac:dyDescent="0.15">
      <c r="A115" s="17"/>
      <c r="B115" s="18" t="s">
        <v>74</v>
      </c>
      <c r="C115" s="11" t="s">
        <v>18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>
        <f t="shared" si="57"/>
        <v>0</v>
      </c>
      <c r="N115" s="37">
        <f>SUM(M115,D115)</f>
        <v>0</v>
      </c>
      <c r="P115" s="35"/>
    </row>
    <row r="116" spans="1:16" ht="15.95" customHeight="1" x14ac:dyDescent="0.15">
      <c r="A116" s="13"/>
      <c r="B116" s="19"/>
      <c r="C116" s="15" t="s">
        <v>19</v>
      </c>
      <c r="D116" s="38" t="s">
        <v>20</v>
      </c>
      <c r="E116" s="38">
        <f t="shared" ref="E116:L116" si="60">IF($M115=0,0,E115/$M115%)</f>
        <v>0</v>
      </c>
      <c r="F116" s="38">
        <f t="shared" si="60"/>
        <v>0</v>
      </c>
      <c r="G116" s="38">
        <f t="shared" si="60"/>
        <v>0</v>
      </c>
      <c r="H116" s="38">
        <f t="shared" si="60"/>
        <v>0</v>
      </c>
      <c r="I116" s="38">
        <f t="shared" si="60"/>
        <v>0</v>
      </c>
      <c r="J116" s="38">
        <f t="shared" si="60"/>
        <v>0</v>
      </c>
      <c r="K116" s="38">
        <f t="shared" si="60"/>
        <v>0</v>
      </c>
      <c r="L116" s="38">
        <f t="shared" si="60"/>
        <v>0</v>
      </c>
      <c r="M116" s="37">
        <f t="shared" si="57"/>
        <v>0</v>
      </c>
      <c r="N116" s="38" t="s">
        <v>20</v>
      </c>
      <c r="P116" s="35"/>
    </row>
    <row r="117" spans="1:16" ht="15.95" customHeight="1" x14ac:dyDescent="0.15">
      <c r="A117" s="17"/>
      <c r="B117" s="18" t="s">
        <v>75</v>
      </c>
      <c r="C117" s="11" t="s">
        <v>18</v>
      </c>
      <c r="D117" s="37">
        <v>3618.7</v>
      </c>
      <c r="E117" s="37">
        <v>0</v>
      </c>
      <c r="F117" s="37">
        <v>0</v>
      </c>
      <c r="G117" s="37">
        <v>277</v>
      </c>
      <c r="H117" s="37">
        <v>0</v>
      </c>
      <c r="I117" s="37">
        <v>0</v>
      </c>
      <c r="J117" s="37"/>
      <c r="K117" s="37"/>
      <c r="L117" s="37"/>
      <c r="M117" s="37">
        <f t="shared" si="57"/>
        <v>277</v>
      </c>
      <c r="N117" s="37">
        <f>SUM(M117,D117)</f>
        <v>3895.7</v>
      </c>
      <c r="P117" s="35"/>
    </row>
    <row r="118" spans="1:16" ht="15.95" customHeight="1" x14ac:dyDescent="0.15">
      <c r="A118" s="13"/>
      <c r="B118" s="19"/>
      <c r="C118" s="15" t="s">
        <v>19</v>
      </c>
      <c r="D118" s="38" t="s">
        <v>20</v>
      </c>
      <c r="E118" s="38">
        <f t="shared" ref="E118:L118" si="61">IF($M117=0,0,E117/$M117%)</f>
        <v>0</v>
      </c>
      <c r="F118" s="38">
        <f t="shared" si="61"/>
        <v>0</v>
      </c>
      <c r="G118" s="38">
        <f t="shared" si="61"/>
        <v>100</v>
      </c>
      <c r="H118" s="38">
        <f t="shared" si="61"/>
        <v>0</v>
      </c>
      <c r="I118" s="38">
        <f t="shared" si="61"/>
        <v>0</v>
      </c>
      <c r="J118" s="38">
        <f t="shared" si="61"/>
        <v>0</v>
      </c>
      <c r="K118" s="38">
        <f t="shared" si="61"/>
        <v>0</v>
      </c>
      <c r="L118" s="38">
        <f t="shared" si="61"/>
        <v>0</v>
      </c>
      <c r="M118" s="37">
        <f t="shared" si="57"/>
        <v>100</v>
      </c>
      <c r="N118" s="38" t="s">
        <v>20</v>
      </c>
      <c r="P118" s="35"/>
    </row>
    <row r="119" spans="1:16" ht="15.95" customHeight="1" x14ac:dyDescent="0.15">
      <c r="A119" s="17"/>
      <c r="B119" s="18" t="s">
        <v>76</v>
      </c>
      <c r="C119" s="11" t="s">
        <v>18</v>
      </c>
      <c r="D119" s="37">
        <v>9847.2000000000007</v>
      </c>
      <c r="E119" s="37">
        <v>0</v>
      </c>
      <c r="F119" s="37">
        <v>0</v>
      </c>
      <c r="G119" s="37">
        <v>977.79999999999984</v>
      </c>
      <c r="H119" s="37"/>
      <c r="I119" s="37">
        <v>0</v>
      </c>
      <c r="J119" s="37">
        <v>0</v>
      </c>
      <c r="K119" s="37">
        <v>0</v>
      </c>
      <c r="L119" s="37">
        <v>0</v>
      </c>
      <c r="M119" s="37">
        <f t="shared" si="57"/>
        <v>977.79999999999984</v>
      </c>
      <c r="N119" s="37">
        <f>SUM(M119,D119)</f>
        <v>10825</v>
      </c>
      <c r="P119" s="35"/>
    </row>
    <row r="120" spans="1:16" ht="15.95" customHeight="1" x14ac:dyDescent="0.15">
      <c r="A120" s="13"/>
      <c r="B120" s="19"/>
      <c r="C120" s="15" t="s">
        <v>19</v>
      </c>
      <c r="D120" s="38" t="s">
        <v>20</v>
      </c>
      <c r="E120" s="38">
        <f t="shared" ref="E120:L120" si="62">IF($M119=0,0,E119/$M119%)</f>
        <v>0</v>
      </c>
      <c r="F120" s="38">
        <f t="shared" si="62"/>
        <v>0</v>
      </c>
      <c r="G120" s="38">
        <f t="shared" si="62"/>
        <v>100</v>
      </c>
      <c r="H120" s="38">
        <f t="shared" si="62"/>
        <v>0</v>
      </c>
      <c r="I120" s="38">
        <f t="shared" si="62"/>
        <v>0</v>
      </c>
      <c r="J120" s="38">
        <f t="shared" si="62"/>
        <v>0</v>
      </c>
      <c r="K120" s="38">
        <f t="shared" si="62"/>
        <v>0</v>
      </c>
      <c r="L120" s="38">
        <f t="shared" si="62"/>
        <v>0</v>
      </c>
      <c r="M120" s="37">
        <f t="shared" si="57"/>
        <v>100</v>
      </c>
      <c r="N120" s="38" t="s">
        <v>20</v>
      </c>
      <c r="P120" s="35"/>
    </row>
    <row r="121" spans="1:16" ht="15.95" customHeight="1" x14ac:dyDescent="0.15">
      <c r="A121" s="17"/>
      <c r="B121" s="18" t="s">
        <v>77</v>
      </c>
      <c r="C121" s="11" t="s">
        <v>18</v>
      </c>
      <c r="D121" s="37">
        <v>379.59999999999997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f t="shared" si="57"/>
        <v>0</v>
      </c>
      <c r="N121" s="37">
        <f>SUM(M121,D121)</f>
        <v>379.59999999999997</v>
      </c>
      <c r="P121" s="35"/>
    </row>
    <row r="122" spans="1:16" ht="15.95" customHeight="1" x14ac:dyDescent="0.15">
      <c r="A122" s="13"/>
      <c r="B122" s="19"/>
      <c r="C122" s="15" t="s">
        <v>19</v>
      </c>
      <c r="D122" s="38" t="s">
        <v>20</v>
      </c>
      <c r="E122" s="38">
        <f t="shared" ref="E122:L122" si="63">IF($M121=0,0,E121/$M121%)</f>
        <v>0</v>
      </c>
      <c r="F122" s="38">
        <f t="shared" si="63"/>
        <v>0</v>
      </c>
      <c r="G122" s="38">
        <f t="shared" si="63"/>
        <v>0</v>
      </c>
      <c r="H122" s="38">
        <f t="shared" si="63"/>
        <v>0</v>
      </c>
      <c r="I122" s="38">
        <f t="shared" si="63"/>
        <v>0</v>
      </c>
      <c r="J122" s="38">
        <f t="shared" si="63"/>
        <v>0</v>
      </c>
      <c r="K122" s="38">
        <f t="shared" si="63"/>
        <v>0</v>
      </c>
      <c r="L122" s="38">
        <f t="shared" si="63"/>
        <v>0</v>
      </c>
      <c r="M122" s="37">
        <f t="shared" si="57"/>
        <v>0</v>
      </c>
      <c r="N122" s="38" t="s">
        <v>20</v>
      </c>
      <c r="P122" s="35"/>
    </row>
    <row r="123" spans="1:16" ht="15.95" customHeight="1" x14ac:dyDescent="0.15">
      <c r="A123" s="17"/>
      <c r="B123" s="18" t="s">
        <v>78</v>
      </c>
      <c r="C123" s="11" t="s">
        <v>18</v>
      </c>
      <c r="D123" s="37">
        <v>1941.4999999999989</v>
      </c>
      <c r="E123" s="37">
        <v>0</v>
      </c>
      <c r="F123" s="37">
        <v>0</v>
      </c>
      <c r="G123" s="37">
        <v>3329.2999999999988</v>
      </c>
      <c r="H123" s="37">
        <v>0</v>
      </c>
      <c r="I123" s="37">
        <v>1629.8000000000002</v>
      </c>
      <c r="J123" s="37">
        <v>0</v>
      </c>
      <c r="K123" s="37">
        <v>0</v>
      </c>
      <c r="L123" s="37">
        <v>0</v>
      </c>
      <c r="M123" s="37">
        <f t="shared" si="57"/>
        <v>4959.0999999999985</v>
      </c>
      <c r="N123" s="37">
        <f>SUM(M123,D123)</f>
        <v>6900.5999999999976</v>
      </c>
      <c r="P123" s="35"/>
    </row>
    <row r="124" spans="1:16" ht="15.95" customHeight="1" x14ac:dyDescent="0.15">
      <c r="A124" s="13"/>
      <c r="B124" s="19"/>
      <c r="C124" s="15" t="s">
        <v>19</v>
      </c>
      <c r="D124" s="38" t="s">
        <v>20</v>
      </c>
      <c r="E124" s="38">
        <f t="shared" ref="E124:L124" si="64">IF($M123=0,0,E123/$M123%)</f>
        <v>0</v>
      </c>
      <c r="F124" s="38">
        <f t="shared" si="64"/>
        <v>0</v>
      </c>
      <c r="G124" s="38">
        <f t="shared" si="64"/>
        <v>67.135165655058373</v>
      </c>
      <c r="H124" s="38">
        <f t="shared" si="64"/>
        <v>0</v>
      </c>
      <c r="I124" s="38">
        <f t="shared" si="64"/>
        <v>32.864834344941634</v>
      </c>
      <c r="J124" s="38">
        <f t="shared" si="64"/>
        <v>0</v>
      </c>
      <c r="K124" s="38">
        <f t="shared" si="64"/>
        <v>0</v>
      </c>
      <c r="L124" s="38">
        <f t="shared" si="64"/>
        <v>0</v>
      </c>
      <c r="M124" s="37">
        <f t="shared" si="57"/>
        <v>100</v>
      </c>
      <c r="N124" s="38" t="s">
        <v>20</v>
      </c>
      <c r="P124" s="35"/>
    </row>
    <row r="125" spans="1:16" ht="15.95" customHeight="1" x14ac:dyDescent="0.15">
      <c r="A125" s="17"/>
      <c r="B125" s="18" t="s">
        <v>79</v>
      </c>
      <c r="C125" s="11" t="s">
        <v>18</v>
      </c>
      <c r="D125" s="37"/>
      <c r="E125" s="37"/>
      <c r="F125" s="37"/>
      <c r="G125" s="37"/>
      <c r="H125" s="37"/>
      <c r="I125" s="37"/>
      <c r="J125" s="37"/>
      <c r="K125" s="37"/>
      <c r="L125" s="37"/>
      <c r="M125" s="37">
        <f t="shared" si="57"/>
        <v>0</v>
      </c>
      <c r="N125" s="37">
        <f>SUM(M125,D125)</f>
        <v>0</v>
      </c>
      <c r="P125" s="35"/>
    </row>
    <row r="126" spans="1:16" ht="15.95" customHeight="1" x14ac:dyDescent="0.15">
      <c r="A126" s="13"/>
      <c r="B126" s="19"/>
      <c r="C126" s="15" t="s">
        <v>19</v>
      </c>
      <c r="D126" s="38" t="s">
        <v>20</v>
      </c>
      <c r="E126" s="38">
        <f t="shared" ref="E126:L126" si="65">IF($M125=0,0,E125/$M125%)</f>
        <v>0</v>
      </c>
      <c r="F126" s="38">
        <f t="shared" si="65"/>
        <v>0</v>
      </c>
      <c r="G126" s="38">
        <f t="shared" si="65"/>
        <v>0</v>
      </c>
      <c r="H126" s="38">
        <f t="shared" si="65"/>
        <v>0</v>
      </c>
      <c r="I126" s="38">
        <f t="shared" si="65"/>
        <v>0</v>
      </c>
      <c r="J126" s="38">
        <f t="shared" si="65"/>
        <v>0</v>
      </c>
      <c r="K126" s="38">
        <f t="shared" si="65"/>
        <v>0</v>
      </c>
      <c r="L126" s="38">
        <f t="shared" si="65"/>
        <v>0</v>
      </c>
      <c r="M126" s="37">
        <f t="shared" si="57"/>
        <v>0</v>
      </c>
      <c r="N126" s="38" t="s">
        <v>20</v>
      </c>
      <c r="P126" s="35"/>
    </row>
    <row r="127" spans="1:16" ht="15.75" customHeight="1" x14ac:dyDescent="0.15">
      <c r="A127" s="17"/>
      <c r="B127" s="18" t="s">
        <v>80</v>
      </c>
      <c r="C127" s="11" t="s">
        <v>18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37">
        <f t="shared" si="57"/>
        <v>0</v>
      </c>
      <c r="N127" s="37">
        <f>SUM(M127,D127)</f>
        <v>0</v>
      </c>
      <c r="P127" s="35"/>
    </row>
    <row r="128" spans="1:16" ht="15.75" customHeight="1" x14ac:dyDescent="0.15">
      <c r="A128" s="13"/>
      <c r="B128" s="19"/>
      <c r="C128" s="15" t="s">
        <v>19</v>
      </c>
      <c r="D128" s="38" t="s">
        <v>20</v>
      </c>
      <c r="E128" s="38">
        <f t="shared" ref="E128:L128" si="66">IF($M127=0,0,E127/$M127%)</f>
        <v>0</v>
      </c>
      <c r="F128" s="38">
        <f t="shared" si="66"/>
        <v>0</v>
      </c>
      <c r="G128" s="38">
        <f t="shared" si="66"/>
        <v>0</v>
      </c>
      <c r="H128" s="38">
        <f t="shared" si="66"/>
        <v>0</v>
      </c>
      <c r="I128" s="38">
        <f t="shared" si="66"/>
        <v>0</v>
      </c>
      <c r="J128" s="38">
        <f t="shared" si="66"/>
        <v>0</v>
      </c>
      <c r="K128" s="38">
        <f t="shared" si="66"/>
        <v>0</v>
      </c>
      <c r="L128" s="38">
        <f t="shared" si="66"/>
        <v>0</v>
      </c>
      <c r="M128" s="37">
        <f t="shared" si="57"/>
        <v>0</v>
      </c>
      <c r="N128" s="38" t="s">
        <v>20</v>
      </c>
      <c r="P128" s="35"/>
    </row>
    <row r="129" spans="1:16" ht="15.75" customHeight="1" x14ac:dyDescent="0.15">
      <c r="A129" s="9" t="s">
        <v>81</v>
      </c>
      <c r="B129" s="10"/>
      <c r="C129" s="11" t="s">
        <v>18</v>
      </c>
      <c r="D129" s="37"/>
      <c r="E129" s="37"/>
      <c r="F129" s="37"/>
      <c r="G129" s="37"/>
      <c r="H129" s="37"/>
      <c r="I129" s="37"/>
      <c r="J129" s="37"/>
      <c r="K129" s="37"/>
      <c r="L129" s="37"/>
      <c r="M129" s="37">
        <f t="shared" si="57"/>
        <v>0</v>
      </c>
      <c r="N129" s="37">
        <f>SUM(M129,D129)</f>
        <v>0</v>
      </c>
      <c r="P129" s="35"/>
    </row>
    <row r="130" spans="1:16" ht="15.75" customHeight="1" x14ac:dyDescent="0.15">
      <c r="A130" s="21"/>
      <c r="B130" s="14"/>
      <c r="C130" s="15" t="s">
        <v>19</v>
      </c>
      <c r="D130" s="38" t="s">
        <v>20</v>
      </c>
      <c r="E130" s="38">
        <f t="shared" ref="E130:L130" si="67">IF($M129=0,0,E129/$M129%)</f>
        <v>0</v>
      </c>
      <c r="F130" s="38">
        <f t="shared" si="67"/>
        <v>0</v>
      </c>
      <c r="G130" s="38">
        <f t="shared" si="67"/>
        <v>0</v>
      </c>
      <c r="H130" s="38">
        <f t="shared" si="67"/>
        <v>0</v>
      </c>
      <c r="I130" s="38">
        <f t="shared" si="67"/>
        <v>0</v>
      </c>
      <c r="J130" s="38">
        <f t="shared" si="67"/>
        <v>0</v>
      </c>
      <c r="K130" s="38">
        <f t="shared" si="67"/>
        <v>0</v>
      </c>
      <c r="L130" s="38">
        <f t="shared" si="67"/>
        <v>0</v>
      </c>
      <c r="M130" s="37">
        <f t="shared" si="57"/>
        <v>0</v>
      </c>
      <c r="N130" s="38" t="s">
        <v>20</v>
      </c>
      <c r="P130" s="35"/>
    </row>
    <row r="131" spans="1:16" ht="15.75" customHeight="1" x14ac:dyDescent="0.15">
      <c r="A131" s="9" t="s">
        <v>82</v>
      </c>
      <c r="B131" s="10"/>
      <c r="C131" s="11" t="s">
        <v>18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>
        <f t="shared" si="57"/>
        <v>0</v>
      </c>
      <c r="N131" s="37">
        <f>SUM(M131,D131)</f>
        <v>0</v>
      </c>
      <c r="P131" s="35"/>
    </row>
    <row r="132" spans="1:16" ht="15.75" customHeight="1" x14ac:dyDescent="0.15">
      <c r="A132" s="21"/>
      <c r="B132" s="14"/>
      <c r="C132" s="15" t="s">
        <v>19</v>
      </c>
      <c r="D132" s="37"/>
      <c r="E132" s="38"/>
      <c r="F132" s="38"/>
      <c r="G132" s="38"/>
      <c r="H132" s="38"/>
      <c r="I132" s="38"/>
      <c r="J132" s="38"/>
      <c r="K132" s="38"/>
      <c r="L132" s="38"/>
      <c r="M132" s="37">
        <f t="shared" si="57"/>
        <v>0</v>
      </c>
      <c r="N132" s="37">
        <f>SUM(M132,D132)</f>
        <v>0</v>
      </c>
      <c r="P132" s="35"/>
    </row>
    <row r="133" spans="1:16" ht="15.95" customHeight="1" x14ac:dyDescent="0.15">
      <c r="A133" s="22" t="s">
        <v>83</v>
      </c>
      <c r="B133" s="23"/>
      <c r="C133" s="11" t="s">
        <v>18</v>
      </c>
      <c r="D133" s="37">
        <f t="shared" ref="D133:L133" si="68">SUM(D129,D109,D107,D81,D17,D7)</f>
        <v>330607.8</v>
      </c>
      <c r="E133" s="37">
        <f t="shared" si="68"/>
        <v>0</v>
      </c>
      <c r="F133" s="37">
        <f t="shared" si="68"/>
        <v>0</v>
      </c>
      <c r="G133" s="37">
        <f t="shared" si="68"/>
        <v>4584.0999999999985</v>
      </c>
      <c r="H133" s="37">
        <f t="shared" si="68"/>
        <v>0</v>
      </c>
      <c r="I133" s="37">
        <f t="shared" si="68"/>
        <v>1629.8000000000002</v>
      </c>
      <c r="J133" s="37">
        <f t="shared" si="68"/>
        <v>0</v>
      </c>
      <c r="K133" s="37">
        <f t="shared" si="68"/>
        <v>0</v>
      </c>
      <c r="L133" s="37">
        <f t="shared" si="68"/>
        <v>0</v>
      </c>
      <c r="M133" s="37">
        <f t="shared" si="57"/>
        <v>6213.8999999999987</v>
      </c>
      <c r="N133" s="37">
        <f>SUM(M133,D133)</f>
        <v>336821.7</v>
      </c>
      <c r="P133" s="35"/>
    </row>
    <row r="134" spans="1:16" ht="15.95" customHeight="1" x14ac:dyDescent="0.15">
      <c r="A134" s="21"/>
      <c r="B134" s="14"/>
      <c r="C134" s="15" t="s">
        <v>19</v>
      </c>
      <c r="D134" s="38" t="s">
        <v>20</v>
      </c>
      <c r="E134" s="38">
        <f t="shared" ref="E134:L134" si="69">IF($M133=0,0,E133/$M133%)</f>
        <v>0</v>
      </c>
      <c r="F134" s="38">
        <f t="shared" si="69"/>
        <v>0</v>
      </c>
      <c r="G134" s="38">
        <f t="shared" si="69"/>
        <v>73.77170537021837</v>
      </c>
      <c r="H134" s="38">
        <f t="shared" si="69"/>
        <v>0</v>
      </c>
      <c r="I134" s="38">
        <f t="shared" si="69"/>
        <v>26.228294629781626</v>
      </c>
      <c r="J134" s="38">
        <f t="shared" si="69"/>
        <v>0</v>
      </c>
      <c r="K134" s="38">
        <f t="shared" si="69"/>
        <v>0</v>
      </c>
      <c r="L134" s="38">
        <f t="shared" si="69"/>
        <v>0</v>
      </c>
      <c r="M134" s="37">
        <f t="shared" si="57"/>
        <v>100</v>
      </c>
      <c r="N134" s="38" t="s">
        <v>20</v>
      </c>
      <c r="P134" s="35"/>
    </row>
    <row r="135" spans="1:16" ht="15.95" customHeight="1" x14ac:dyDescent="0.15">
      <c r="A135" s="9" t="s">
        <v>84</v>
      </c>
      <c r="B135" s="10"/>
      <c r="C135" s="11" t="s">
        <v>18</v>
      </c>
      <c r="D135" s="37"/>
      <c r="E135" s="37"/>
      <c r="F135" s="37"/>
      <c r="G135" s="37"/>
      <c r="H135" s="37"/>
      <c r="I135" s="37"/>
      <c r="J135" s="37"/>
      <c r="K135" s="37"/>
      <c r="L135" s="37"/>
      <c r="M135" s="37">
        <f t="shared" si="57"/>
        <v>0</v>
      </c>
      <c r="N135" s="37">
        <f>SUM(M135,D135)</f>
        <v>0</v>
      </c>
      <c r="P135" s="35"/>
    </row>
    <row r="136" spans="1:16" ht="15.95" customHeight="1" x14ac:dyDescent="0.15">
      <c r="A136" s="21" t="s">
        <v>85</v>
      </c>
      <c r="B136" s="24"/>
      <c r="C136" s="15" t="s">
        <v>19</v>
      </c>
      <c r="D136" s="38" t="s">
        <v>20</v>
      </c>
      <c r="E136" s="38">
        <f t="shared" ref="E136:L136" si="70">IF($M135=0,0,E135/$M135%)</f>
        <v>0</v>
      </c>
      <c r="F136" s="38">
        <f t="shared" si="70"/>
        <v>0</v>
      </c>
      <c r="G136" s="38">
        <f t="shared" si="70"/>
        <v>0</v>
      </c>
      <c r="H136" s="38">
        <f t="shared" si="70"/>
        <v>0</v>
      </c>
      <c r="I136" s="38">
        <f t="shared" si="70"/>
        <v>0</v>
      </c>
      <c r="J136" s="38">
        <f t="shared" si="70"/>
        <v>0</v>
      </c>
      <c r="K136" s="38">
        <f t="shared" si="70"/>
        <v>0</v>
      </c>
      <c r="L136" s="38">
        <f t="shared" si="70"/>
        <v>0</v>
      </c>
      <c r="M136" s="37">
        <f t="shared" si="57"/>
        <v>0</v>
      </c>
      <c r="N136" s="38" t="s">
        <v>20</v>
      </c>
      <c r="P136" s="35"/>
    </row>
    <row r="140" spans="1:16" ht="15.95" customHeight="1" x14ac:dyDescent="0.15">
      <c r="J140" s="25"/>
    </row>
  </sheetData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50" firstPageNumber="207" fitToHeight="2" orientation="portrait" useFirstPageNumber="1" r:id="rId1"/>
  <headerFooter alignWithMargins="0"/>
  <rowBreaks count="1" manualBreakCount="1">
    <brk id="9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FF0000"/>
    <pageSetUpPr fitToPage="1"/>
  </sheetPr>
  <dimension ref="A2:P140"/>
  <sheetViews>
    <sheetView showGridLines="0" showZeros="0" view="pageBreakPreview" zoomScale="86" zoomScaleNormal="55" zoomScaleSheetLayoutView="86" workbookViewId="0">
      <pane xSplit="2" ySplit="6" topLeftCell="C110" activePane="bottomRight" state="frozen"/>
      <selection activeCell="D113" sqref="D113"/>
      <selection pane="topRight" activeCell="D113" sqref="D113"/>
      <selection pane="bottomLeft" activeCell="D113" sqref="D113"/>
      <selection pane="bottomRight" activeCell="D113" sqref="D113"/>
    </sheetView>
  </sheetViews>
  <sheetFormatPr defaultRowHeight="15.95" customHeight="1" x14ac:dyDescent="0.15"/>
  <cols>
    <col min="1" max="1" width="7.5" style="2" customWidth="1"/>
    <col min="2" max="2" width="13.875" style="2" customWidth="1"/>
    <col min="3" max="3" width="13.5" style="1" bestFit="1" customWidth="1"/>
    <col min="4" max="4" width="14.625" style="1" customWidth="1"/>
    <col min="5" max="6" width="12.375" style="1" customWidth="1"/>
    <col min="7" max="7" width="14.625" style="1" customWidth="1"/>
    <col min="8" max="12" width="12.375" style="1" customWidth="1"/>
    <col min="13" max="13" width="14.625" style="1" customWidth="1"/>
    <col min="14" max="14" width="17.625" style="1" customWidth="1"/>
    <col min="15" max="15" width="9" style="1"/>
    <col min="16" max="16" width="9.625" style="1" bestFit="1" customWidth="1"/>
    <col min="17" max="256" width="9" style="1"/>
    <col min="257" max="257" width="7.5" style="1" customWidth="1"/>
    <col min="258" max="258" width="13.875" style="1" customWidth="1"/>
    <col min="259" max="259" width="13.5" style="1" bestFit="1" customWidth="1"/>
    <col min="260" max="260" width="14.625" style="1" customWidth="1"/>
    <col min="261" max="262" width="12.375" style="1" customWidth="1"/>
    <col min="263" max="263" width="14.625" style="1" customWidth="1"/>
    <col min="264" max="268" width="12.375" style="1" customWidth="1"/>
    <col min="269" max="269" width="14.625" style="1" customWidth="1"/>
    <col min="270" max="270" width="17.625" style="1" customWidth="1"/>
    <col min="271" max="512" width="9" style="1"/>
    <col min="513" max="513" width="7.5" style="1" customWidth="1"/>
    <col min="514" max="514" width="13.875" style="1" customWidth="1"/>
    <col min="515" max="515" width="13.5" style="1" bestFit="1" customWidth="1"/>
    <col min="516" max="516" width="14.625" style="1" customWidth="1"/>
    <col min="517" max="518" width="12.375" style="1" customWidth="1"/>
    <col min="519" max="519" width="14.625" style="1" customWidth="1"/>
    <col min="520" max="524" width="12.375" style="1" customWidth="1"/>
    <col min="525" max="525" width="14.625" style="1" customWidth="1"/>
    <col min="526" max="526" width="17.625" style="1" customWidth="1"/>
    <col min="527" max="768" width="9" style="1"/>
    <col min="769" max="769" width="7.5" style="1" customWidth="1"/>
    <col min="770" max="770" width="13.875" style="1" customWidth="1"/>
    <col min="771" max="771" width="13.5" style="1" bestFit="1" customWidth="1"/>
    <col min="772" max="772" width="14.625" style="1" customWidth="1"/>
    <col min="773" max="774" width="12.375" style="1" customWidth="1"/>
    <col min="775" max="775" width="14.625" style="1" customWidth="1"/>
    <col min="776" max="780" width="12.375" style="1" customWidth="1"/>
    <col min="781" max="781" width="14.625" style="1" customWidth="1"/>
    <col min="782" max="782" width="17.625" style="1" customWidth="1"/>
    <col min="783" max="1024" width="9" style="1"/>
    <col min="1025" max="1025" width="7.5" style="1" customWidth="1"/>
    <col min="1026" max="1026" width="13.875" style="1" customWidth="1"/>
    <col min="1027" max="1027" width="13.5" style="1" bestFit="1" customWidth="1"/>
    <col min="1028" max="1028" width="14.625" style="1" customWidth="1"/>
    <col min="1029" max="1030" width="12.375" style="1" customWidth="1"/>
    <col min="1031" max="1031" width="14.625" style="1" customWidth="1"/>
    <col min="1032" max="1036" width="12.375" style="1" customWidth="1"/>
    <col min="1037" max="1037" width="14.625" style="1" customWidth="1"/>
    <col min="1038" max="1038" width="17.625" style="1" customWidth="1"/>
    <col min="1039" max="1280" width="9" style="1"/>
    <col min="1281" max="1281" width="7.5" style="1" customWidth="1"/>
    <col min="1282" max="1282" width="13.875" style="1" customWidth="1"/>
    <col min="1283" max="1283" width="13.5" style="1" bestFit="1" customWidth="1"/>
    <col min="1284" max="1284" width="14.625" style="1" customWidth="1"/>
    <col min="1285" max="1286" width="12.375" style="1" customWidth="1"/>
    <col min="1287" max="1287" width="14.625" style="1" customWidth="1"/>
    <col min="1288" max="1292" width="12.375" style="1" customWidth="1"/>
    <col min="1293" max="1293" width="14.625" style="1" customWidth="1"/>
    <col min="1294" max="1294" width="17.625" style="1" customWidth="1"/>
    <col min="1295" max="1536" width="9" style="1"/>
    <col min="1537" max="1537" width="7.5" style="1" customWidth="1"/>
    <col min="1538" max="1538" width="13.875" style="1" customWidth="1"/>
    <col min="1539" max="1539" width="13.5" style="1" bestFit="1" customWidth="1"/>
    <col min="1540" max="1540" width="14.625" style="1" customWidth="1"/>
    <col min="1541" max="1542" width="12.375" style="1" customWidth="1"/>
    <col min="1543" max="1543" width="14.625" style="1" customWidth="1"/>
    <col min="1544" max="1548" width="12.375" style="1" customWidth="1"/>
    <col min="1549" max="1549" width="14.625" style="1" customWidth="1"/>
    <col min="1550" max="1550" width="17.625" style="1" customWidth="1"/>
    <col min="1551" max="1792" width="9" style="1"/>
    <col min="1793" max="1793" width="7.5" style="1" customWidth="1"/>
    <col min="1794" max="1794" width="13.875" style="1" customWidth="1"/>
    <col min="1795" max="1795" width="13.5" style="1" bestFit="1" customWidth="1"/>
    <col min="1796" max="1796" width="14.625" style="1" customWidth="1"/>
    <col min="1797" max="1798" width="12.375" style="1" customWidth="1"/>
    <col min="1799" max="1799" width="14.625" style="1" customWidth="1"/>
    <col min="1800" max="1804" width="12.375" style="1" customWidth="1"/>
    <col min="1805" max="1805" width="14.625" style="1" customWidth="1"/>
    <col min="1806" max="1806" width="17.625" style="1" customWidth="1"/>
    <col min="1807" max="2048" width="9" style="1"/>
    <col min="2049" max="2049" width="7.5" style="1" customWidth="1"/>
    <col min="2050" max="2050" width="13.875" style="1" customWidth="1"/>
    <col min="2051" max="2051" width="13.5" style="1" bestFit="1" customWidth="1"/>
    <col min="2052" max="2052" width="14.625" style="1" customWidth="1"/>
    <col min="2053" max="2054" width="12.375" style="1" customWidth="1"/>
    <col min="2055" max="2055" width="14.625" style="1" customWidth="1"/>
    <col min="2056" max="2060" width="12.375" style="1" customWidth="1"/>
    <col min="2061" max="2061" width="14.625" style="1" customWidth="1"/>
    <col min="2062" max="2062" width="17.625" style="1" customWidth="1"/>
    <col min="2063" max="2304" width="9" style="1"/>
    <col min="2305" max="2305" width="7.5" style="1" customWidth="1"/>
    <col min="2306" max="2306" width="13.875" style="1" customWidth="1"/>
    <col min="2307" max="2307" width="13.5" style="1" bestFit="1" customWidth="1"/>
    <col min="2308" max="2308" width="14.625" style="1" customWidth="1"/>
    <col min="2309" max="2310" width="12.375" style="1" customWidth="1"/>
    <col min="2311" max="2311" width="14.625" style="1" customWidth="1"/>
    <col min="2312" max="2316" width="12.375" style="1" customWidth="1"/>
    <col min="2317" max="2317" width="14.625" style="1" customWidth="1"/>
    <col min="2318" max="2318" width="17.625" style="1" customWidth="1"/>
    <col min="2319" max="2560" width="9" style="1"/>
    <col min="2561" max="2561" width="7.5" style="1" customWidth="1"/>
    <col min="2562" max="2562" width="13.875" style="1" customWidth="1"/>
    <col min="2563" max="2563" width="13.5" style="1" bestFit="1" customWidth="1"/>
    <col min="2564" max="2564" width="14.625" style="1" customWidth="1"/>
    <col min="2565" max="2566" width="12.375" style="1" customWidth="1"/>
    <col min="2567" max="2567" width="14.625" style="1" customWidth="1"/>
    <col min="2568" max="2572" width="12.375" style="1" customWidth="1"/>
    <col min="2573" max="2573" width="14.625" style="1" customWidth="1"/>
    <col min="2574" max="2574" width="17.625" style="1" customWidth="1"/>
    <col min="2575" max="2816" width="9" style="1"/>
    <col min="2817" max="2817" width="7.5" style="1" customWidth="1"/>
    <col min="2818" max="2818" width="13.875" style="1" customWidth="1"/>
    <col min="2819" max="2819" width="13.5" style="1" bestFit="1" customWidth="1"/>
    <col min="2820" max="2820" width="14.625" style="1" customWidth="1"/>
    <col min="2821" max="2822" width="12.375" style="1" customWidth="1"/>
    <col min="2823" max="2823" width="14.625" style="1" customWidth="1"/>
    <col min="2824" max="2828" width="12.375" style="1" customWidth="1"/>
    <col min="2829" max="2829" width="14.625" style="1" customWidth="1"/>
    <col min="2830" max="2830" width="17.625" style="1" customWidth="1"/>
    <col min="2831" max="3072" width="9" style="1"/>
    <col min="3073" max="3073" width="7.5" style="1" customWidth="1"/>
    <col min="3074" max="3074" width="13.875" style="1" customWidth="1"/>
    <col min="3075" max="3075" width="13.5" style="1" bestFit="1" customWidth="1"/>
    <col min="3076" max="3076" width="14.625" style="1" customWidth="1"/>
    <col min="3077" max="3078" width="12.375" style="1" customWidth="1"/>
    <col min="3079" max="3079" width="14.625" style="1" customWidth="1"/>
    <col min="3080" max="3084" width="12.375" style="1" customWidth="1"/>
    <col min="3085" max="3085" width="14.625" style="1" customWidth="1"/>
    <col min="3086" max="3086" width="17.625" style="1" customWidth="1"/>
    <col min="3087" max="3328" width="9" style="1"/>
    <col min="3329" max="3329" width="7.5" style="1" customWidth="1"/>
    <col min="3330" max="3330" width="13.875" style="1" customWidth="1"/>
    <col min="3331" max="3331" width="13.5" style="1" bestFit="1" customWidth="1"/>
    <col min="3332" max="3332" width="14.625" style="1" customWidth="1"/>
    <col min="3333" max="3334" width="12.375" style="1" customWidth="1"/>
    <col min="3335" max="3335" width="14.625" style="1" customWidth="1"/>
    <col min="3336" max="3340" width="12.375" style="1" customWidth="1"/>
    <col min="3341" max="3341" width="14.625" style="1" customWidth="1"/>
    <col min="3342" max="3342" width="17.625" style="1" customWidth="1"/>
    <col min="3343" max="3584" width="9" style="1"/>
    <col min="3585" max="3585" width="7.5" style="1" customWidth="1"/>
    <col min="3586" max="3586" width="13.875" style="1" customWidth="1"/>
    <col min="3587" max="3587" width="13.5" style="1" bestFit="1" customWidth="1"/>
    <col min="3588" max="3588" width="14.625" style="1" customWidth="1"/>
    <col min="3589" max="3590" width="12.375" style="1" customWidth="1"/>
    <col min="3591" max="3591" width="14.625" style="1" customWidth="1"/>
    <col min="3592" max="3596" width="12.375" style="1" customWidth="1"/>
    <col min="3597" max="3597" width="14.625" style="1" customWidth="1"/>
    <col min="3598" max="3598" width="17.625" style="1" customWidth="1"/>
    <col min="3599" max="3840" width="9" style="1"/>
    <col min="3841" max="3841" width="7.5" style="1" customWidth="1"/>
    <col min="3842" max="3842" width="13.875" style="1" customWidth="1"/>
    <col min="3843" max="3843" width="13.5" style="1" bestFit="1" customWidth="1"/>
    <col min="3844" max="3844" width="14.625" style="1" customWidth="1"/>
    <col min="3845" max="3846" width="12.375" style="1" customWidth="1"/>
    <col min="3847" max="3847" width="14.625" style="1" customWidth="1"/>
    <col min="3848" max="3852" width="12.375" style="1" customWidth="1"/>
    <col min="3853" max="3853" width="14.625" style="1" customWidth="1"/>
    <col min="3854" max="3854" width="17.625" style="1" customWidth="1"/>
    <col min="3855" max="4096" width="9" style="1"/>
    <col min="4097" max="4097" width="7.5" style="1" customWidth="1"/>
    <col min="4098" max="4098" width="13.875" style="1" customWidth="1"/>
    <col min="4099" max="4099" width="13.5" style="1" bestFit="1" customWidth="1"/>
    <col min="4100" max="4100" width="14.625" style="1" customWidth="1"/>
    <col min="4101" max="4102" width="12.375" style="1" customWidth="1"/>
    <col min="4103" max="4103" width="14.625" style="1" customWidth="1"/>
    <col min="4104" max="4108" width="12.375" style="1" customWidth="1"/>
    <col min="4109" max="4109" width="14.625" style="1" customWidth="1"/>
    <col min="4110" max="4110" width="17.625" style="1" customWidth="1"/>
    <col min="4111" max="4352" width="9" style="1"/>
    <col min="4353" max="4353" width="7.5" style="1" customWidth="1"/>
    <col min="4354" max="4354" width="13.875" style="1" customWidth="1"/>
    <col min="4355" max="4355" width="13.5" style="1" bestFit="1" customWidth="1"/>
    <col min="4356" max="4356" width="14.625" style="1" customWidth="1"/>
    <col min="4357" max="4358" width="12.375" style="1" customWidth="1"/>
    <col min="4359" max="4359" width="14.625" style="1" customWidth="1"/>
    <col min="4360" max="4364" width="12.375" style="1" customWidth="1"/>
    <col min="4365" max="4365" width="14.625" style="1" customWidth="1"/>
    <col min="4366" max="4366" width="17.625" style="1" customWidth="1"/>
    <col min="4367" max="4608" width="9" style="1"/>
    <col min="4609" max="4609" width="7.5" style="1" customWidth="1"/>
    <col min="4610" max="4610" width="13.875" style="1" customWidth="1"/>
    <col min="4611" max="4611" width="13.5" style="1" bestFit="1" customWidth="1"/>
    <col min="4612" max="4612" width="14.625" style="1" customWidth="1"/>
    <col min="4613" max="4614" width="12.375" style="1" customWidth="1"/>
    <col min="4615" max="4615" width="14.625" style="1" customWidth="1"/>
    <col min="4616" max="4620" width="12.375" style="1" customWidth="1"/>
    <col min="4621" max="4621" width="14.625" style="1" customWidth="1"/>
    <col min="4622" max="4622" width="17.625" style="1" customWidth="1"/>
    <col min="4623" max="4864" width="9" style="1"/>
    <col min="4865" max="4865" width="7.5" style="1" customWidth="1"/>
    <col min="4866" max="4866" width="13.875" style="1" customWidth="1"/>
    <col min="4867" max="4867" width="13.5" style="1" bestFit="1" customWidth="1"/>
    <col min="4868" max="4868" width="14.625" style="1" customWidth="1"/>
    <col min="4869" max="4870" width="12.375" style="1" customWidth="1"/>
    <col min="4871" max="4871" width="14.625" style="1" customWidth="1"/>
    <col min="4872" max="4876" width="12.375" style="1" customWidth="1"/>
    <col min="4877" max="4877" width="14.625" style="1" customWidth="1"/>
    <col min="4878" max="4878" width="17.625" style="1" customWidth="1"/>
    <col min="4879" max="5120" width="9" style="1"/>
    <col min="5121" max="5121" width="7.5" style="1" customWidth="1"/>
    <col min="5122" max="5122" width="13.875" style="1" customWidth="1"/>
    <col min="5123" max="5123" width="13.5" style="1" bestFit="1" customWidth="1"/>
    <col min="5124" max="5124" width="14.625" style="1" customWidth="1"/>
    <col min="5125" max="5126" width="12.375" style="1" customWidth="1"/>
    <col min="5127" max="5127" width="14.625" style="1" customWidth="1"/>
    <col min="5128" max="5132" width="12.375" style="1" customWidth="1"/>
    <col min="5133" max="5133" width="14.625" style="1" customWidth="1"/>
    <col min="5134" max="5134" width="17.625" style="1" customWidth="1"/>
    <col min="5135" max="5376" width="9" style="1"/>
    <col min="5377" max="5377" width="7.5" style="1" customWidth="1"/>
    <col min="5378" max="5378" width="13.875" style="1" customWidth="1"/>
    <col min="5379" max="5379" width="13.5" style="1" bestFit="1" customWidth="1"/>
    <col min="5380" max="5380" width="14.625" style="1" customWidth="1"/>
    <col min="5381" max="5382" width="12.375" style="1" customWidth="1"/>
    <col min="5383" max="5383" width="14.625" style="1" customWidth="1"/>
    <col min="5384" max="5388" width="12.375" style="1" customWidth="1"/>
    <col min="5389" max="5389" width="14.625" style="1" customWidth="1"/>
    <col min="5390" max="5390" width="17.625" style="1" customWidth="1"/>
    <col min="5391" max="5632" width="9" style="1"/>
    <col min="5633" max="5633" width="7.5" style="1" customWidth="1"/>
    <col min="5634" max="5634" width="13.875" style="1" customWidth="1"/>
    <col min="5635" max="5635" width="13.5" style="1" bestFit="1" customWidth="1"/>
    <col min="5636" max="5636" width="14.625" style="1" customWidth="1"/>
    <col min="5637" max="5638" width="12.375" style="1" customWidth="1"/>
    <col min="5639" max="5639" width="14.625" style="1" customWidth="1"/>
    <col min="5640" max="5644" width="12.375" style="1" customWidth="1"/>
    <col min="5645" max="5645" width="14.625" style="1" customWidth="1"/>
    <col min="5646" max="5646" width="17.625" style="1" customWidth="1"/>
    <col min="5647" max="5888" width="9" style="1"/>
    <col min="5889" max="5889" width="7.5" style="1" customWidth="1"/>
    <col min="5890" max="5890" width="13.875" style="1" customWidth="1"/>
    <col min="5891" max="5891" width="13.5" style="1" bestFit="1" customWidth="1"/>
    <col min="5892" max="5892" width="14.625" style="1" customWidth="1"/>
    <col min="5893" max="5894" width="12.375" style="1" customWidth="1"/>
    <col min="5895" max="5895" width="14.625" style="1" customWidth="1"/>
    <col min="5896" max="5900" width="12.375" style="1" customWidth="1"/>
    <col min="5901" max="5901" width="14.625" style="1" customWidth="1"/>
    <col min="5902" max="5902" width="17.625" style="1" customWidth="1"/>
    <col min="5903" max="6144" width="9" style="1"/>
    <col min="6145" max="6145" width="7.5" style="1" customWidth="1"/>
    <col min="6146" max="6146" width="13.875" style="1" customWidth="1"/>
    <col min="6147" max="6147" width="13.5" style="1" bestFit="1" customWidth="1"/>
    <col min="6148" max="6148" width="14.625" style="1" customWidth="1"/>
    <col min="6149" max="6150" width="12.375" style="1" customWidth="1"/>
    <col min="6151" max="6151" width="14.625" style="1" customWidth="1"/>
    <col min="6152" max="6156" width="12.375" style="1" customWidth="1"/>
    <col min="6157" max="6157" width="14.625" style="1" customWidth="1"/>
    <col min="6158" max="6158" width="17.625" style="1" customWidth="1"/>
    <col min="6159" max="6400" width="9" style="1"/>
    <col min="6401" max="6401" width="7.5" style="1" customWidth="1"/>
    <col min="6402" max="6402" width="13.875" style="1" customWidth="1"/>
    <col min="6403" max="6403" width="13.5" style="1" bestFit="1" customWidth="1"/>
    <col min="6404" max="6404" width="14.625" style="1" customWidth="1"/>
    <col min="6405" max="6406" width="12.375" style="1" customWidth="1"/>
    <col min="6407" max="6407" width="14.625" style="1" customWidth="1"/>
    <col min="6408" max="6412" width="12.375" style="1" customWidth="1"/>
    <col min="6413" max="6413" width="14.625" style="1" customWidth="1"/>
    <col min="6414" max="6414" width="17.625" style="1" customWidth="1"/>
    <col min="6415" max="6656" width="9" style="1"/>
    <col min="6657" max="6657" width="7.5" style="1" customWidth="1"/>
    <col min="6658" max="6658" width="13.875" style="1" customWidth="1"/>
    <col min="6659" max="6659" width="13.5" style="1" bestFit="1" customWidth="1"/>
    <col min="6660" max="6660" width="14.625" style="1" customWidth="1"/>
    <col min="6661" max="6662" width="12.375" style="1" customWidth="1"/>
    <col min="6663" max="6663" width="14.625" style="1" customWidth="1"/>
    <col min="6664" max="6668" width="12.375" style="1" customWidth="1"/>
    <col min="6669" max="6669" width="14.625" style="1" customWidth="1"/>
    <col min="6670" max="6670" width="17.625" style="1" customWidth="1"/>
    <col min="6671" max="6912" width="9" style="1"/>
    <col min="6913" max="6913" width="7.5" style="1" customWidth="1"/>
    <col min="6914" max="6914" width="13.875" style="1" customWidth="1"/>
    <col min="6915" max="6915" width="13.5" style="1" bestFit="1" customWidth="1"/>
    <col min="6916" max="6916" width="14.625" style="1" customWidth="1"/>
    <col min="6917" max="6918" width="12.375" style="1" customWidth="1"/>
    <col min="6919" max="6919" width="14.625" style="1" customWidth="1"/>
    <col min="6920" max="6924" width="12.375" style="1" customWidth="1"/>
    <col min="6925" max="6925" width="14.625" style="1" customWidth="1"/>
    <col min="6926" max="6926" width="17.625" style="1" customWidth="1"/>
    <col min="6927" max="7168" width="9" style="1"/>
    <col min="7169" max="7169" width="7.5" style="1" customWidth="1"/>
    <col min="7170" max="7170" width="13.875" style="1" customWidth="1"/>
    <col min="7171" max="7171" width="13.5" style="1" bestFit="1" customWidth="1"/>
    <col min="7172" max="7172" width="14.625" style="1" customWidth="1"/>
    <col min="7173" max="7174" width="12.375" style="1" customWidth="1"/>
    <col min="7175" max="7175" width="14.625" style="1" customWidth="1"/>
    <col min="7176" max="7180" width="12.375" style="1" customWidth="1"/>
    <col min="7181" max="7181" width="14.625" style="1" customWidth="1"/>
    <col min="7182" max="7182" width="17.625" style="1" customWidth="1"/>
    <col min="7183" max="7424" width="9" style="1"/>
    <col min="7425" max="7425" width="7.5" style="1" customWidth="1"/>
    <col min="7426" max="7426" width="13.875" style="1" customWidth="1"/>
    <col min="7427" max="7427" width="13.5" style="1" bestFit="1" customWidth="1"/>
    <col min="7428" max="7428" width="14.625" style="1" customWidth="1"/>
    <col min="7429" max="7430" width="12.375" style="1" customWidth="1"/>
    <col min="7431" max="7431" width="14.625" style="1" customWidth="1"/>
    <col min="7432" max="7436" width="12.375" style="1" customWidth="1"/>
    <col min="7437" max="7437" width="14.625" style="1" customWidth="1"/>
    <col min="7438" max="7438" width="17.625" style="1" customWidth="1"/>
    <col min="7439" max="7680" width="9" style="1"/>
    <col min="7681" max="7681" width="7.5" style="1" customWidth="1"/>
    <col min="7682" max="7682" width="13.875" style="1" customWidth="1"/>
    <col min="7683" max="7683" width="13.5" style="1" bestFit="1" customWidth="1"/>
    <col min="7684" max="7684" width="14.625" style="1" customWidth="1"/>
    <col min="7685" max="7686" width="12.375" style="1" customWidth="1"/>
    <col min="7687" max="7687" width="14.625" style="1" customWidth="1"/>
    <col min="7688" max="7692" width="12.375" style="1" customWidth="1"/>
    <col min="7693" max="7693" width="14.625" style="1" customWidth="1"/>
    <col min="7694" max="7694" width="17.625" style="1" customWidth="1"/>
    <col min="7695" max="7936" width="9" style="1"/>
    <col min="7937" max="7937" width="7.5" style="1" customWidth="1"/>
    <col min="7938" max="7938" width="13.875" style="1" customWidth="1"/>
    <col min="7939" max="7939" width="13.5" style="1" bestFit="1" customWidth="1"/>
    <col min="7940" max="7940" width="14.625" style="1" customWidth="1"/>
    <col min="7941" max="7942" width="12.375" style="1" customWidth="1"/>
    <col min="7943" max="7943" width="14.625" style="1" customWidth="1"/>
    <col min="7944" max="7948" width="12.375" style="1" customWidth="1"/>
    <col min="7949" max="7949" width="14.625" style="1" customWidth="1"/>
    <col min="7950" max="7950" width="17.625" style="1" customWidth="1"/>
    <col min="7951" max="8192" width="9" style="1"/>
    <col min="8193" max="8193" width="7.5" style="1" customWidth="1"/>
    <col min="8194" max="8194" width="13.875" style="1" customWidth="1"/>
    <col min="8195" max="8195" width="13.5" style="1" bestFit="1" customWidth="1"/>
    <col min="8196" max="8196" width="14.625" style="1" customWidth="1"/>
    <col min="8197" max="8198" width="12.375" style="1" customWidth="1"/>
    <col min="8199" max="8199" width="14.625" style="1" customWidth="1"/>
    <col min="8200" max="8204" width="12.375" style="1" customWidth="1"/>
    <col min="8205" max="8205" width="14.625" style="1" customWidth="1"/>
    <col min="8206" max="8206" width="17.625" style="1" customWidth="1"/>
    <col min="8207" max="8448" width="9" style="1"/>
    <col min="8449" max="8449" width="7.5" style="1" customWidth="1"/>
    <col min="8450" max="8450" width="13.875" style="1" customWidth="1"/>
    <col min="8451" max="8451" width="13.5" style="1" bestFit="1" customWidth="1"/>
    <col min="8452" max="8452" width="14.625" style="1" customWidth="1"/>
    <col min="8453" max="8454" width="12.375" style="1" customWidth="1"/>
    <col min="8455" max="8455" width="14.625" style="1" customWidth="1"/>
    <col min="8456" max="8460" width="12.375" style="1" customWidth="1"/>
    <col min="8461" max="8461" width="14.625" style="1" customWidth="1"/>
    <col min="8462" max="8462" width="17.625" style="1" customWidth="1"/>
    <col min="8463" max="8704" width="9" style="1"/>
    <col min="8705" max="8705" width="7.5" style="1" customWidth="1"/>
    <col min="8706" max="8706" width="13.875" style="1" customWidth="1"/>
    <col min="8707" max="8707" width="13.5" style="1" bestFit="1" customWidth="1"/>
    <col min="8708" max="8708" width="14.625" style="1" customWidth="1"/>
    <col min="8709" max="8710" width="12.375" style="1" customWidth="1"/>
    <col min="8711" max="8711" width="14.625" style="1" customWidth="1"/>
    <col min="8712" max="8716" width="12.375" style="1" customWidth="1"/>
    <col min="8717" max="8717" width="14.625" style="1" customWidth="1"/>
    <col min="8718" max="8718" width="17.625" style="1" customWidth="1"/>
    <col min="8719" max="8960" width="9" style="1"/>
    <col min="8961" max="8961" width="7.5" style="1" customWidth="1"/>
    <col min="8962" max="8962" width="13.875" style="1" customWidth="1"/>
    <col min="8963" max="8963" width="13.5" style="1" bestFit="1" customWidth="1"/>
    <col min="8964" max="8964" width="14.625" style="1" customWidth="1"/>
    <col min="8965" max="8966" width="12.375" style="1" customWidth="1"/>
    <col min="8967" max="8967" width="14.625" style="1" customWidth="1"/>
    <col min="8968" max="8972" width="12.375" style="1" customWidth="1"/>
    <col min="8973" max="8973" width="14.625" style="1" customWidth="1"/>
    <col min="8974" max="8974" width="17.625" style="1" customWidth="1"/>
    <col min="8975" max="9216" width="9" style="1"/>
    <col min="9217" max="9217" width="7.5" style="1" customWidth="1"/>
    <col min="9218" max="9218" width="13.875" style="1" customWidth="1"/>
    <col min="9219" max="9219" width="13.5" style="1" bestFit="1" customWidth="1"/>
    <col min="9220" max="9220" width="14.625" style="1" customWidth="1"/>
    <col min="9221" max="9222" width="12.375" style="1" customWidth="1"/>
    <col min="9223" max="9223" width="14.625" style="1" customWidth="1"/>
    <col min="9224" max="9228" width="12.375" style="1" customWidth="1"/>
    <col min="9229" max="9229" width="14.625" style="1" customWidth="1"/>
    <col min="9230" max="9230" width="17.625" style="1" customWidth="1"/>
    <col min="9231" max="9472" width="9" style="1"/>
    <col min="9473" max="9473" width="7.5" style="1" customWidth="1"/>
    <col min="9474" max="9474" width="13.875" style="1" customWidth="1"/>
    <col min="9475" max="9475" width="13.5" style="1" bestFit="1" customWidth="1"/>
    <col min="9476" max="9476" width="14.625" style="1" customWidth="1"/>
    <col min="9477" max="9478" width="12.375" style="1" customWidth="1"/>
    <col min="9479" max="9479" width="14.625" style="1" customWidth="1"/>
    <col min="9480" max="9484" width="12.375" style="1" customWidth="1"/>
    <col min="9485" max="9485" width="14.625" style="1" customWidth="1"/>
    <col min="9486" max="9486" width="17.625" style="1" customWidth="1"/>
    <col min="9487" max="9728" width="9" style="1"/>
    <col min="9729" max="9729" width="7.5" style="1" customWidth="1"/>
    <col min="9730" max="9730" width="13.875" style="1" customWidth="1"/>
    <col min="9731" max="9731" width="13.5" style="1" bestFit="1" customWidth="1"/>
    <col min="9732" max="9732" width="14.625" style="1" customWidth="1"/>
    <col min="9733" max="9734" width="12.375" style="1" customWidth="1"/>
    <col min="9735" max="9735" width="14.625" style="1" customWidth="1"/>
    <col min="9736" max="9740" width="12.375" style="1" customWidth="1"/>
    <col min="9741" max="9741" width="14.625" style="1" customWidth="1"/>
    <col min="9742" max="9742" width="17.625" style="1" customWidth="1"/>
    <col min="9743" max="9984" width="9" style="1"/>
    <col min="9985" max="9985" width="7.5" style="1" customWidth="1"/>
    <col min="9986" max="9986" width="13.875" style="1" customWidth="1"/>
    <col min="9987" max="9987" width="13.5" style="1" bestFit="1" customWidth="1"/>
    <col min="9988" max="9988" width="14.625" style="1" customWidth="1"/>
    <col min="9989" max="9990" width="12.375" style="1" customWidth="1"/>
    <col min="9991" max="9991" width="14.625" style="1" customWidth="1"/>
    <col min="9992" max="9996" width="12.375" style="1" customWidth="1"/>
    <col min="9997" max="9997" width="14.625" style="1" customWidth="1"/>
    <col min="9998" max="9998" width="17.625" style="1" customWidth="1"/>
    <col min="9999" max="10240" width="9" style="1"/>
    <col min="10241" max="10241" width="7.5" style="1" customWidth="1"/>
    <col min="10242" max="10242" width="13.875" style="1" customWidth="1"/>
    <col min="10243" max="10243" width="13.5" style="1" bestFit="1" customWidth="1"/>
    <col min="10244" max="10244" width="14.625" style="1" customWidth="1"/>
    <col min="10245" max="10246" width="12.375" style="1" customWidth="1"/>
    <col min="10247" max="10247" width="14.625" style="1" customWidth="1"/>
    <col min="10248" max="10252" width="12.375" style="1" customWidth="1"/>
    <col min="10253" max="10253" width="14.625" style="1" customWidth="1"/>
    <col min="10254" max="10254" width="17.625" style="1" customWidth="1"/>
    <col min="10255" max="10496" width="9" style="1"/>
    <col min="10497" max="10497" width="7.5" style="1" customWidth="1"/>
    <col min="10498" max="10498" width="13.875" style="1" customWidth="1"/>
    <col min="10499" max="10499" width="13.5" style="1" bestFit="1" customWidth="1"/>
    <col min="10500" max="10500" width="14.625" style="1" customWidth="1"/>
    <col min="10501" max="10502" width="12.375" style="1" customWidth="1"/>
    <col min="10503" max="10503" width="14.625" style="1" customWidth="1"/>
    <col min="10504" max="10508" width="12.375" style="1" customWidth="1"/>
    <col min="10509" max="10509" width="14.625" style="1" customWidth="1"/>
    <col min="10510" max="10510" width="17.625" style="1" customWidth="1"/>
    <col min="10511" max="10752" width="9" style="1"/>
    <col min="10753" max="10753" width="7.5" style="1" customWidth="1"/>
    <col min="10754" max="10754" width="13.875" style="1" customWidth="1"/>
    <col min="10755" max="10755" width="13.5" style="1" bestFit="1" customWidth="1"/>
    <col min="10756" max="10756" width="14.625" style="1" customWidth="1"/>
    <col min="10757" max="10758" width="12.375" style="1" customWidth="1"/>
    <col min="10759" max="10759" width="14.625" style="1" customWidth="1"/>
    <col min="10760" max="10764" width="12.375" style="1" customWidth="1"/>
    <col min="10765" max="10765" width="14.625" style="1" customWidth="1"/>
    <col min="10766" max="10766" width="17.625" style="1" customWidth="1"/>
    <col min="10767" max="11008" width="9" style="1"/>
    <col min="11009" max="11009" width="7.5" style="1" customWidth="1"/>
    <col min="11010" max="11010" width="13.875" style="1" customWidth="1"/>
    <col min="11011" max="11011" width="13.5" style="1" bestFit="1" customWidth="1"/>
    <col min="11012" max="11012" width="14.625" style="1" customWidth="1"/>
    <col min="11013" max="11014" width="12.375" style="1" customWidth="1"/>
    <col min="11015" max="11015" width="14.625" style="1" customWidth="1"/>
    <col min="11016" max="11020" width="12.375" style="1" customWidth="1"/>
    <col min="11021" max="11021" width="14.625" style="1" customWidth="1"/>
    <col min="11022" max="11022" width="17.625" style="1" customWidth="1"/>
    <col min="11023" max="11264" width="9" style="1"/>
    <col min="11265" max="11265" width="7.5" style="1" customWidth="1"/>
    <col min="11266" max="11266" width="13.875" style="1" customWidth="1"/>
    <col min="11267" max="11267" width="13.5" style="1" bestFit="1" customWidth="1"/>
    <col min="11268" max="11268" width="14.625" style="1" customWidth="1"/>
    <col min="11269" max="11270" width="12.375" style="1" customWidth="1"/>
    <col min="11271" max="11271" width="14.625" style="1" customWidth="1"/>
    <col min="11272" max="11276" width="12.375" style="1" customWidth="1"/>
    <col min="11277" max="11277" width="14.625" style="1" customWidth="1"/>
    <col min="11278" max="11278" width="17.625" style="1" customWidth="1"/>
    <col min="11279" max="11520" width="9" style="1"/>
    <col min="11521" max="11521" width="7.5" style="1" customWidth="1"/>
    <col min="11522" max="11522" width="13.875" style="1" customWidth="1"/>
    <col min="11523" max="11523" width="13.5" style="1" bestFit="1" customWidth="1"/>
    <col min="11524" max="11524" width="14.625" style="1" customWidth="1"/>
    <col min="11525" max="11526" width="12.375" style="1" customWidth="1"/>
    <col min="11527" max="11527" width="14.625" style="1" customWidth="1"/>
    <col min="11528" max="11532" width="12.375" style="1" customWidth="1"/>
    <col min="11533" max="11533" width="14.625" style="1" customWidth="1"/>
    <col min="11534" max="11534" width="17.625" style="1" customWidth="1"/>
    <col min="11535" max="11776" width="9" style="1"/>
    <col min="11777" max="11777" width="7.5" style="1" customWidth="1"/>
    <col min="11778" max="11778" width="13.875" style="1" customWidth="1"/>
    <col min="11779" max="11779" width="13.5" style="1" bestFit="1" customWidth="1"/>
    <col min="11780" max="11780" width="14.625" style="1" customWidth="1"/>
    <col min="11781" max="11782" width="12.375" style="1" customWidth="1"/>
    <col min="11783" max="11783" width="14.625" style="1" customWidth="1"/>
    <col min="11784" max="11788" width="12.375" style="1" customWidth="1"/>
    <col min="11789" max="11789" width="14.625" style="1" customWidth="1"/>
    <col min="11790" max="11790" width="17.625" style="1" customWidth="1"/>
    <col min="11791" max="12032" width="9" style="1"/>
    <col min="12033" max="12033" width="7.5" style="1" customWidth="1"/>
    <col min="12034" max="12034" width="13.875" style="1" customWidth="1"/>
    <col min="12035" max="12035" width="13.5" style="1" bestFit="1" customWidth="1"/>
    <col min="12036" max="12036" width="14.625" style="1" customWidth="1"/>
    <col min="12037" max="12038" width="12.375" style="1" customWidth="1"/>
    <col min="12039" max="12039" width="14.625" style="1" customWidth="1"/>
    <col min="12040" max="12044" width="12.375" style="1" customWidth="1"/>
    <col min="12045" max="12045" width="14.625" style="1" customWidth="1"/>
    <col min="12046" max="12046" width="17.625" style="1" customWidth="1"/>
    <col min="12047" max="12288" width="9" style="1"/>
    <col min="12289" max="12289" width="7.5" style="1" customWidth="1"/>
    <col min="12290" max="12290" width="13.875" style="1" customWidth="1"/>
    <col min="12291" max="12291" width="13.5" style="1" bestFit="1" customWidth="1"/>
    <col min="12292" max="12292" width="14.625" style="1" customWidth="1"/>
    <col min="12293" max="12294" width="12.375" style="1" customWidth="1"/>
    <col min="12295" max="12295" width="14.625" style="1" customWidth="1"/>
    <col min="12296" max="12300" width="12.375" style="1" customWidth="1"/>
    <col min="12301" max="12301" width="14.625" style="1" customWidth="1"/>
    <col min="12302" max="12302" width="17.625" style="1" customWidth="1"/>
    <col min="12303" max="12544" width="9" style="1"/>
    <col min="12545" max="12545" width="7.5" style="1" customWidth="1"/>
    <col min="12546" max="12546" width="13.875" style="1" customWidth="1"/>
    <col min="12547" max="12547" width="13.5" style="1" bestFit="1" customWidth="1"/>
    <col min="12548" max="12548" width="14.625" style="1" customWidth="1"/>
    <col min="12549" max="12550" width="12.375" style="1" customWidth="1"/>
    <col min="12551" max="12551" width="14.625" style="1" customWidth="1"/>
    <col min="12552" max="12556" width="12.375" style="1" customWidth="1"/>
    <col min="12557" max="12557" width="14.625" style="1" customWidth="1"/>
    <col min="12558" max="12558" width="17.625" style="1" customWidth="1"/>
    <col min="12559" max="12800" width="9" style="1"/>
    <col min="12801" max="12801" width="7.5" style="1" customWidth="1"/>
    <col min="12802" max="12802" width="13.875" style="1" customWidth="1"/>
    <col min="12803" max="12803" width="13.5" style="1" bestFit="1" customWidth="1"/>
    <col min="12804" max="12804" width="14.625" style="1" customWidth="1"/>
    <col min="12805" max="12806" width="12.375" style="1" customWidth="1"/>
    <col min="12807" max="12807" width="14.625" style="1" customWidth="1"/>
    <col min="12808" max="12812" width="12.375" style="1" customWidth="1"/>
    <col min="12813" max="12813" width="14.625" style="1" customWidth="1"/>
    <col min="12814" max="12814" width="17.625" style="1" customWidth="1"/>
    <col min="12815" max="13056" width="9" style="1"/>
    <col min="13057" max="13057" width="7.5" style="1" customWidth="1"/>
    <col min="13058" max="13058" width="13.875" style="1" customWidth="1"/>
    <col min="13059" max="13059" width="13.5" style="1" bestFit="1" customWidth="1"/>
    <col min="13060" max="13060" width="14.625" style="1" customWidth="1"/>
    <col min="13061" max="13062" width="12.375" style="1" customWidth="1"/>
    <col min="13063" max="13063" width="14.625" style="1" customWidth="1"/>
    <col min="13064" max="13068" width="12.375" style="1" customWidth="1"/>
    <col min="13069" max="13069" width="14.625" style="1" customWidth="1"/>
    <col min="13070" max="13070" width="17.625" style="1" customWidth="1"/>
    <col min="13071" max="13312" width="9" style="1"/>
    <col min="13313" max="13313" width="7.5" style="1" customWidth="1"/>
    <col min="13314" max="13314" width="13.875" style="1" customWidth="1"/>
    <col min="13315" max="13315" width="13.5" style="1" bestFit="1" customWidth="1"/>
    <col min="13316" max="13316" width="14.625" style="1" customWidth="1"/>
    <col min="13317" max="13318" width="12.375" style="1" customWidth="1"/>
    <col min="13319" max="13319" width="14.625" style="1" customWidth="1"/>
    <col min="13320" max="13324" width="12.375" style="1" customWidth="1"/>
    <col min="13325" max="13325" width="14.625" style="1" customWidth="1"/>
    <col min="13326" max="13326" width="17.625" style="1" customWidth="1"/>
    <col min="13327" max="13568" width="9" style="1"/>
    <col min="13569" max="13569" width="7.5" style="1" customWidth="1"/>
    <col min="13570" max="13570" width="13.875" style="1" customWidth="1"/>
    <col min="13571" max="13571" width="13.5" style="1" bestFit="1" customWidth="1"/>
    <col min="13572" max="13572" width="14.625" style="1" customWidth="1"/>
    <col min="13573" max="13574" width="12.375" style="1" customWidth="1"/>
    <col min="13575" max="13575" width="14.625" style="1" customWidth="1"/>
    <col min="13576" max="13580" width="12.375" style="1" customWidth="1"/>
    <col min="13581" max="13581" width="14.625" style="1" customWidth="1"/>
    <col min="13582" max="13582" width="17.625" style="1" customWidth="1"/>
    <col min="13583" max="13824" width="9" style="1"/>
    <col min="13825" max="13825" width="7.5" style="1" customWidth="1"/>
    <col min="13826" max="13826" width="13.875" style="1" customWidth="1"/>
    <col min="13827" max="13827" width="13.5" style="1" bestFit="1" customWidth="1"/>
    <col min="13828" max="13828" width="14.625" style="1" customWidth="1"/>
    <col min="13829" max="13830" width="12.375" style="1" customWidth="1"/>
    <col min="13831" max="13831" width="14.625" style="1" customWidth="1"/>
    <col min="13832" max="13836" width="12.375" style="1" customWidth="1"/>
    <col min="13837" max="13837" width="14.625" style="1" customWidth="1"/>
    <col min="13838" max="13838" width="17.625" style="1" customWidth="1"/>
    <col min="13839" max="14080" width="9" style="1"/>
    <col min="14081" max="14081" width="7.5" style="1" customWidth="1"/>
    <col min="14082" max="14082" width="13.875" style="1" customWidth="1"/>
    <col min="14083" max="14083" width="13.5" style="1" bestFit="1" customWidth="1"/>
    <col min="14084" max="14084" width="14.625" style="1" customWidth="1"/>
    <col min="14085" max="14086" width="12.375" style="1" customWidth="1"/>
    <col min="14087" max="14087" width="14.625" style="1" customWidth="1"/>
    <col min="14088" max="14092" width="12.375" style="1" customWidth="1"/>
    <col min="14093" max="14093" width="14.625" style="1" customWidth="1"/>
    <col min="14094" max="14094" width="17.625" style="1" customWidth="1"/>
    <col min="14095" max="14336" width="9" style="1"/>
    <col min="14337" max="14337" width="7.5" style="1" customWidth="1"/>
    <col min="14338" max="14338" width="13.875" style="1" customWidth="1"/>
    <col min="14339" max="14339" width="13.5" style="1" bestFit="1" customWidth="1"/>
    <col min="14340" max="14340" width="14.625" style="1" customWidth="1"/>
    <col min="14341" max="14342" width="12.375" style="1" customWidth="1"/>
    <col min="14343" max="14343" width="14.625" style="1" customWidth="1"/>
    <col min="14344" max="14348" width="12.375" style="1" customWidth="1"/>
    <col min="14349" max="14349" width="14.625" style="1" customWidth="1"/>
    <col min="14350" max="14350" width="17.625" style="1" customWidth="1"/>
    <col min="14351" max="14592" width="9" style="1"/>
    <col min="14593" max="14593" width="7.5" style="1" customWidth="1"/>
    <col min="14594" max="14594" width="13.875" style="1" customWidth="1"/>
    <col min="14595" max="14595" width="13.5" style="1" bestFit="1" customWidth="1"/>
    <col min="14596" max="14596" width="14.625" style="1" customWidth="1"/>
    <col min="14597" max="14598" width="12.375" style="1" customWidth="1"/>
    <col min="14599" max="14599" width="14.625" style="1" customWidth="1"/>
    <col min="14600" max="14604" width="12.375" style="1" customWidth="1"/>
    <col min="14605" max="14605" width="14.625" style="1" customWidth="1"/>
    <col min="14606" max="14606" width="17.625" style="1" customWidth="1"/>
    <col min="14607" max="14848" width="9" style="1"/>
    <col min="14849" max="14849" width="7.5" style="1" customWidth="1"/>
    <col min="14850" max="14850" width="13.875" style="1" customWidth="1"/>
    <col min="14851" max="14851" width="13.5" style="1" bestFit="1" customWidth="1"/>
    <col min="14852" max="14852" width="14.625" style="1" customWidth="1"/>
    <col min="14853" max="14854" width="12.375" style="1" customWidth="1"/>
    <col min="14855" max="14855" width="14.625" style="1" customWidth="1"/>
    <col min="14856" max="14860" width="12.375" style="1" customWidth="1"/>
    <col min="14861" max="14861" width="14.625" style="1" customWidth="1"/>
    <col min="14862" max="14862" width="17.625" style="1" customWidth="1"/>
    <col min="14863" max="15104" width="9" style="1"/>
    <col min="15105" max="15105" width="7.5" style="1" customWidth="1"/>
    <col min="15106" max="15106" width="13.875" style="1" customWidth="1"/>
    <col min="15107" max="15107" width="13.5" style="1" bestFit="1" customWidth="1"/>
    <col min="15108" max="15108" width="14.625" style="1" customWidth="1"/>
    <col min="15109" max="15110" width="12.375" style="1" customWidth="1"/>
    <col min="15111" max="15111" width="14.625" style="1" customWidth="1"/>
    <col min="15112" max="15116" width="12.375" style="1" customWidth="1"/>
    <col min="15117" max="15117" width="14.625" style="1" customWidth="1"/>
    <col min="15118" max="15118" width="17.625" style="1" customWidth="1"/>
    <col min="15119" max="15360" width="9" style="1"/>
    <col min="15361" max="15361" width="7.5" style="1" customWidth="1"/>
    <col min="15362" max="15362" width="13.875" style="1" customWidth="1"/>
    <col min="15363" max="15363" width="13.5" style="1" bestFit="1" customWidth="1"/>
    <col min="15364" max="15364" width="14.625" style="1" customWidth="1"/>
    <col min="15365" max="15366" width="12.375" style="1" customWidth="1"/>
    <col min="15367" max="15367" width="14.625" style="1" customWidth="1"/>
    <col min="15368" max="15372" width="12.375" style="1" customWidth="1"/>
    <col min="15373" max="15373" width="14.625" style="1" customWidth="1"/>
    <col min="15374" max="15374" width="17.625" style="1" customWidth="1"/>
    <col min="15375" max="15616" width="9" style="1"/>
    <col min="15617" max="15617" width="7.5" style="1" customWidth="1"/>
    <col min="15618" max="15618" width="13.875" style="1" customWidth="1"/>
    <col min="15619" max="15619" width="13.5" style="1" bestFit="1" customWidth="1"/>
    <col min="15620" max="15620" width="14.625" style="1" customWidth="1"/>
    <col min="15621" max="15622" width="12.375" style="1" customWidth="1"/>
    <col min="15623" max="15623" width="14.625" style="1" customWidth="1"/>
    <col min="15624" max="15628" width="12.375" style="1" customWidth="1"/>
    <col min="15629" max="15629" width="14.625" style="1" customWidth="1"/>
    <col min="15630" max="15630" width="17.625" style="1" customWidth="1"/>
    <col min="15631" max="15872" width="9" style="1"/>
    <col min="15873" max="15873" width="7.5" style="1" customWidth="1"/>
    <col min="15874" max="15874" width="13.875" style="1" customWidth="1"/>
    <col min="15875" max="15875" width="13.5" style="1" bestFit="1" customWidth="1"/>
    <col min="15876" max="15876" width="14.625" style="1" customWidth="1"/>
    <col min="15877" max="15878" width="12.375" style="1" customWidth="1"/>
    <col min="15879" max="15879" width="14.625" style="1" customWidth="1"/>
    <col min="15880" max="15884" width="12.375" style="1" customWidth="1"/>
    <col min="15885" max="15885" width="14.625" style="1" customWidth="1"/>
    <col min="15886" max="15886" width="17.625" style="1" customWidth="1"/>
    <col min="15887" max="16128" width="9" style="1"/>
    <col min="16129" max="16129" width="7.5" style="1" customWidth="1"/>
    <col min="16130" max="16130" width="13.875" style="1" customWidth="1"/>
    <col min="16131" max="16131" width="13.5" style="1" bestFit="1" customWidth="1"/>
    <col min="16132" max="16132" width="14.625" style="1" customWidth="1"/>
    <col min="16133" max="16134" width="12.375" style="1" customWidth="1"/>
    <col min="16135" max="16135" width="14.625" style="1" customWidth="1"/>
    <col min="16136" max="16140" width="12.375" style="1" customWidth="1"/>
    <col min="16141" max="16141" width="14.625" style="1" customWidth="1"/>
    <col min="16142" max="16142" width="17.625" style="1" customWidth="1"/>
    <col min="16143" max="16384" width="9" style="1"/>
  </cols>
  <sheetData>
    <row r="2" spans="1:16" ht="15.95" customHeight="1" x14ac:dyDescent="0.15">
      <c r="A2" s="1" t="s">
        <v>0</v>
      </c>
    </row>
    <row r="4" spans="1:16" ht="15.95" customHeight="1" x14ac:dyDescent="0.15">
      <c r="A4" s="3" t="s">
        <v>1</v>
      </c>
      <c r="B4" s="4" t="s">
        <v>93</v>
      </c>
    </row>
    <row r="5" spans="1:16" ht="15.95" customHeight="1" x14ac:dyDescent="0.15">
      <c r="N5" s="5" t="s">
        <v>3</v>
      </c>
    </row>
    <row r="6" spans="1:16" ht="15.95" customHeight="1" x14ac:dyDescent="0.15">
      <c r="A6" s="6" t="s">
        <v>4</v>
      </c>
      <c r="B6" s="7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</row>
    <row r="7" spans="1:16" ht="15.95" customHeight="1" x14ac:dyDescent="0.15">
      <c r="A7" s="9" t="s">
        <v>17</v>
      </c>
      <c r="B7" s="10"/>
      <c r="C7" s="11" t="s">
        <v>18</v>
      </c>
      <c r="D7" s="37">
        <f>SUM(D9,D11,D13,D15)</f>
        <v>12</v>
      </c>
      <c r="E7" s="37">
        <f t="shared" ref="E7:L7" si="0">SUM(E9,E11,E13,E15)</f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>SUM(E7:L7)</f>
        <v>0</v>
      </c>
      <c r="N7" s="37">
        <f>SUM(M7,D7)</f>
        <v>12</v>
      </c>
    </row>
    <row r="8" spans="1:16" ht="15.95" customHeight="1" x14ac:dyDescent="0.15">
      <c r="A8" s="13"/>
      <c r="B8" s="14"/>
      <c r="C8" s="15" t="s">
        <v>19</v>
      </c>
      <c r="D8" s="38" t="s">
        <v>20</v>
      </c>
      <c r="E8" s="38">
        <f>IF($M7=0,0,E7/$M7%)</f>
        <v>0</v>
      </c>
      <c r="F8" s="38">
        <f t="shared" ref="F8:L8" si="1">IF($M7=0,0,F7/$M7%)</f>
        <v>0</v>
      </c>
      <c r="G8" s="38">
        <f t="shared" si="1"/>
        <v>0</v>
      </c>
      <c r="H8" s="38">
        <f t="shared" si="1"/>
        <v>0</v>
      </c>
      <c r="I8" s="38">
        <f t="shared" si="1"/>
        <v>0</v>
      </c>
      <c r="J8" s="38">
        <f t="shared" si="1"/>
        <v>0</v>
      </c>
      <c r="K8" s="38">
        <f t="shared" si="1"/>
        <v>0</v>
      </c>
      <c r="L8" s="38">
        <f t="shared" si="1"/>
        <v>0</v>
      </c>
      <c r="M8" s="37">
        <f t="shared" ref="M8:M110" si="2">SUM(E8:L8)</f>
        <v>0</v>
      </c>
      <c r="N8" s="38" t="s">
        <v>20</v>
      </c>
    </row>
    <row r="9" spans="1:16" ht="15.95" customHeight="1" x14ac:dyDescent="0.15">
      <c r="A9" s="17"/>
      <c r="B9" s="18" t="s">
        <v>21</v>
      </c>
      <c r="C9" s="11" t="s">
        <v>18</v>
      </c>
      <c r="D9" s="37">
        <v>12</v>
      </c>
      <c r="E9" s="37">
        <v>0</v>
      </c>
      <c r="F9" s="37">
        <v>0</v>
      </c>
      <c r="G9" s="37"/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f>SUM(E9:L9)</f>
        <v>0</v>
      </c>
      <c r="N9" s="37">
        <f>SUM(M9,D9)</f>
        <v>12</v>
      </c>
      <c r="P9" s="35"/>
    </row>
    <row r="10" spans="1:16" ht="15.95" customHeight="1" x14ac:dyDescent="0.15">
      <c r="A10" s="13"/>
      <c r="B10" s="19"/>
      <c r="C10" s="15" t="s">
        <v>19</v>
      </c>
      <c r="D10" s="38" t="s">
        <v>20</v>
      </c>
      <c r="E10" s="38">
        <f t="shared" ref="E10:L10" si="3">IF($M9=0,0,E9/$M9%)</f>
        <v>0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7">
        <f>SUM(E10:L10)</f>
        <v>0</v>
      </c>
      <c r="N10" s="38" t="s">
        <v>20</v>
      </c>
      <c r="P10" s="35"/>
    </row>
    <row r="11" spans="1:16" ht="15.95" customHeight="1" x14ac:dyDescent="0.15">
      <c r="A11" s="17"/>
      <c r="B11" s="18" t="s">
        <v>22</v>
      </c>
      <c r="C11" s="11" t="s">
        <v>18</v>
      </c>
      <c r="D11" s="37"/>
      <c r="E11" s="37"/>
      <c r="F11" s="37"/>
      <c r="G11" s="37"/>
      <c r="H11" s="37"/>
      <c r="I11" s="37"/>
      <c r="J11" s="37"/>
      <c r="K11" s="37"/>
      <c r="L11" s="37"/>
      <c r="M11" s="37">
        <f t="shared" ref="M11:M16" si="4">SUM(E11:L11)</f>
        <v>0</v>
      </c>
      <c r="N11" s="37">
        <f>SUM(M11,D11)</f>
        <v>0</v>
      </c>
      <c r="P11" s="35"/>
    </row>
    <row r="12" spans="1:16" ht="15.95" customHeight="1" x14ac:dyDescent="0.15">
      <c r="A12" s="13"/>
      <c r="B12" s="19"/>
      <c r="C12" s="15" t="s">
        <v>19</v>
      </c>
      <c r="D12" s="38" t="s">
        <v>20</v>
      </c>
      <c r="E12" s="38">
        <f t="shared" ref="E12:L12" si="5">IF($M11=0,0,E11/$M11%)</f>
        <v>0</v>
      </c>
      <c r="F12" s="38">
        <f t="shared" si="5"/>
        <v>0</v>
      </c>
      <c r="G12" s="38">
        <f t="shared" si="5"/>
        <v>0</v>
      </c>
      <c r="H12" s="38">
        <f t="shared" si="5"/>
        <v>0</v>
      </c>
      <c r="I12" s="38">
        <f t="shared" si="5"/>
        <v>0</v>
      </c>
      <c r="J12" s="38">
        <f t="shared" si="5"/>
        <v>0</v>
      </c>
      <c r="K12" s="38">
        <f t="shared" si="5"/>
        <v>0</v>
      </c>
      <c r="L12" s="38">
        <f t="shared" si="5"/>
        <v>0</v>
      </c>
      <c r="M12" s="37">
        <f t="shared" si="4"/>
        <v>0</v>
      </c>
      <c r="N12" s="38" t="s">
        <v>20</v>
      </c>
      <c r="P12" s="35"/>
    </row>
    <row r="13" spans="1:16" ht="15.95" customHeight="1" x14ac:dyDescent="0.15">
      <c r="A13" s="17"/>
      <c r="B13" s="18" t="s">
        <v>23</v>
      </c>
      <c r="C13" s="11" t="s">
        <v>18</v>
      </c>
      <c r="D13" s="37">
        <v>0</v>
      </c>
      <c r="E13" s="37"/>
      <c r="F13" s="37"/>
      <c r="G13" s="37"/>
      <c r="H13" s="37"/>
      <c r="I13" s="37"/>
      <c r="J13" s="37"/>
      <c r="K13" s="37"/>
      <c r="L13" s="37"/>
      <c r="M13" s="37">
        <f t="shared" si="4"/>
        <v>0</v>
      </c>
      <c r="N13" s="37">
        <f>SUM(M13,D13)</f>
        <v>0</v>
      </c>
      <c r="P13" s="35"/>
    </row>
    <row r="14" spans="1:16" ht="15.95" customHeight="1" x14ac:dyDescent="0.15">
      <c r="A14" s="13"/>
      <c r="B14" s="19"/>
      <c r="C14" s="15" t="s">
        <v>19</v>
      </c>
      <c r="D14" s="38" t="s">
        <v>20</v>
      </c>
      <c r="E14" s="38">
        <f t="shared" ref="E14:L14" si="6">IF($M13=0,0,E13/$M13%)</f>
        <v>0</v>
      </c>
      <c r="F14" s="38">
        <f t="shared" si="6"/>
        <v>0</v>
      </c>
      <c r="G14" s="38">
        <f t="shared" si="6"/>
        <v>0</v>
      </c>
      <c r="H14" s="38">
        <f t="shared" si="6"/>
        <v>0</v>
      </c>
      <c r="I14" s="38">
        <f t="shared" si="6"/>
        <v>0</v>
      </c>
      <c r="J14" s="38">
        <f t="shared" si="6"/>
        <v>0</v>
      </c>
      <c r="K14" s="38">
        <f t="shared" si="6"/>
        <v>0</v>
      </c>
      <c r="L14" s="38">
        <f t="shared" si="6"/>
        <v>0</v>
      </c>
      <c r="M14" s="37">
        <f t="shared" si="4"/>
        <v>0</v>
      </c>
      <c r="N14" s="38" t="s">
        <v>20</v>
      </c>
      <c r="P14" s="35"/>
    </row>
    <row r="15" spans="1:16" ht="15.95" customHeight="1" x14ac:dyDescent="0.15">
      <c r="A15" s="17"/>
      <c r="B15" s="18" t="s">
        <v>24</v>
      </c>
      <c r="C15" s="11" t="s">
        <v>18</v>
      </c>
      <c r="D15" s="37">
        <v>0</v>
      </c>
      <c r="E15" s="37"/>
      <c r="F15" s="37"/>
      <c r="G15" s="37"/>
      <c r="H15" s="37"/>
      <c r="I15" s="37"/>
      <c r="J15" s="37"/>
      <c r="K15" s="37"/>
      <c r="L15" s="37"/>
      <c r="M15" s="37">
        <f t="shared" si="4"/>
        <v>0</v>
      </c>
      <c r="N15" s="37">
        <f>SUM(M15,D15)</f>
        <v>0</v>
      </c>
      <c r="P15" s="35"/>
    </row>
    <row r="16" spans="1:16" ht="15.95" customHeight="1" x14ac:dyDescent="0.15">
      <c r="A16" s="13"/>
      <c r="B16" s="19"/>
      <c r="C16" s="15" t="s">
        <v>19</v>
      </c>
      <c r="D16" s="38" t="s">
        <v>20</v>
      </c>
      <c r="E16" s="38">
        <f t="shared" ref="E16:L16" si="7">IF($M15=0,0,E15/$M15%)</f>
        <v>0</v>
      </c>
      <c r="F16" s="38">
        <f t="shared" si="7"/>
        <v>0</v>
      </c>
      <c r="G16" s="38">
        <f t="shared" si="7"/>
        <v>0</v>
      </c>
      <c r="H16" s="38">
        <f t="shared" si="7"/>
        <v>0</v>
      </c>
      <c r="I16" s="38">
        <f t="shared" si="7"/>
        <v>0</v>
      </c>
      <c r="J16" s="38">
        <f t="shared" si="7"/>
        <v>0</v>
      </c>
      <c r="K16" s="38">
        <f t="shared" si="7"/>
        <v>0</v>
      </c>
      <c r="L16" s="38">
        <f t="shared" si="7"/>
        <v>0</v>
      </c>
      <c r="M16" s="37">
        <f t="shared" si="4"/>
        <v>0</v>
      </c>
      <c r="N16" s="38" t="s">
        <v>20</v>
      </c>
      <c r="P16" s="35"/>
    </row>
    <row r="17" spans="1:16" ht="15.95" customHeight="1" x14ac:dyDescent="0.15">
      <c r="A17" s="9" t="s">
        <v>25</v>
      </c>
      <c r="B17" s="10"/>
      <c r="C17" s="20" t="s">
        <v>111</v>
      </c>
      <c r="D17" s="37">
        <f>SUMIF($C$19:$C$80,"出荷量",D19:D80)</f>
        <v>45874.2</v>
      </c>
      <c r="E17" s="37">
        <f t="shared" ref="E17:M17" si="8">SUMIF($C$19:$C$80,"出荷量",E19:E80)</f>
        <v>1309.5</v>
      </c>
      <c r="F17" s="37">
        <f t="shared" si="8"/>
        <v>33605.1</v>
      </c>
      <c r="G17" s="37">
        <f t="shared" si="8"/>
        <v>23825.400000000005</v>
      </c>
      <c r="H17" s="37">
        <f t="shared" si="8"/>
        <v>30082.7</v>
      </c>
      <c r="I17" s="37">
        <f t="shared" si="8"/>
        <v>7507.6999999999989</v>
      </c>
      <c r="J17" s="37">
        <f t="shared" si="8"/>
        <v>806.8</v>
      </c>
      <c r="K17" s="37">
        <f t="shared" si="8"/>
        <v>2463.8999999999996</v>
      </c>
      <c r="L17" s="37">
        <f t="shared" si="8"/>
        <v>2166.1999999999998</v>
      </c>
      <c r="M17" s="37">
        <f t="shared" si="8"/>
        <v>101767.29999999999</v>
      </c>
      <c r="N17" s="37">
        <f>SUM(M17,D17)</f>
        <v>147641.5</v>
      </c>
      <c r="P17" s="35"/>
    </row>
    <row r="18" spans="1:16" ht="15.95" customHeight="1" x14ac:dyDescent="0.15">
      <c r="A18" s="13"/>
      <c r="B18" s="14"/>
      <c r="C18" s="15" t="s">
        <v>19</v>
      </c>
      <c r="D18" s="38" t="s">
        <v>20</v>
      </c>
      <c r="E18" s="38">
        <f t="shared" ref="E18:L18" si="9">IF($M17=0,0,E17/$M17%)</f>
        <v>1.2867591063141108</v>
      </c>
      <c r="F18" s="38">
        <f t="shared" si="9"/>
        <v>33.021510838943357</v>
      </c>
      <c r="G18" s="38">
        <f t="shared" si="9"/>
        <v>23.411645980585128</v>
      </c>
      <c r="H18" s="38">
        <f t="shared" si="9"/>
        <v>29.560281151214589</v>
      </c>
      <c r="I18" s="38">
        <f t="shared" si="9"/>
        <v>7.3773206128098119</v>
      </c>
      <c r="J18" s="38">
        <f t="shared" si="9"/>
        <v>0.79278903930830436</v>
      </c>
      <c r="K18" s="38">
        <f t="shared" si="9"/>
        <v>2.4211116930487493</v>
      </c>
      <c r="L18" s="38">
        <f t="shared" si="9"/>
        <v>2.1285815777759653</v>
      </c>
      <c r="M18" s="37">
        <f>SUM(E18:L18)</f>
        <v>100</v>
      </c>
      <c r="N18" s="38" t="s">
        <v>20</v>
      </c>
      <c r="P18" s="35"/>
    </row>
    <row r="19" spans="1:16" ht="15.95" customHeight="1" x14ac:dyDescent="0.15">
      <c r="A19" s="17"/>
      <c r="B19" s="18" t="s">
        <v>26</v>
      </c>
      <c r="C19" s="11" t="s">
        <v>18</v>
      </c>
      <c r="D19" s="37">
        <v>27114.2</v>
      </c>
      <c r="E19" s="37">
        <v>20</v>
      </c>
      <c r="F19" s="37">
        <v>0</v>
      </c>
      <c r="G19" s="37">
        <v>8456.7000000000007</v>
      </c>
      <c r="H19" s="37">
        <v>141.4</v>
      </c>
      <c r="I19" s="37">
        <v>1844.4</v>
      </c>
      <c r="J19" s="37">
        <v>31.5</v>
      </c>
      <c r="K19" s="37">
        <v>621.29999999999995</v>
      </c>
      <c r="L19" s="37">
        <v>381.6</v>
      </c>
      <c r="M19" s="37">
        <f t="shared" si="2"/>
        <v>11496.9</v>
      </c>
      <c r="N19" s="37">
        <f>SUM(M19,D19)</f>
        <v>38611.1</v>
      </c>
      <c r="P19" s="35"/>
    </row>
    <row r="20" spans="1:16" ht="15.95" customHeight="1" x14ac:dyDescent="0.15">
      <c r="A20" s="13"/>
      <c r="B20" s="19"/>
      <c r="C20" s="15" t="s">
        <v>19</v>
      </c>
      <c r="D20" s="38" t="s">
        <v>20</v>
      </c>
      <c r="E20" s="38">
        <f t="shared" ref="E20:L20" si="10">IF($M19=0,0,E19/$M19%)</f>
        <v>0.17395993702650281</v>
      </c>
      <c r="F20" s="38">
        <f t="shared" si="10"/>
        <v>0</v>
      </c>
      <c r="G20" s="38">
        <f t="shared" si="10"/>
        <v>73.556349972601325</v>
      </c>
      <c r="H20" s="38">
        <f t="shared" si="10"/>
        <v>1.2298967547773749</v>
      </c>
      <c r="I20" s="38">
        <f t="shared" si="10"/>
        <v>16.04258539258409</v>
      </c>
      <c r="J20" s="38">
        <f t="shared" si="10"/>
        <v>0.27398690081674193</v>
      </c>
      <c r="K20" s="38">
        <f t="shared" si="10"/>
        <v>5.4040654437283093</v>
      </c>
      <c r="L20" s="38">
        <f t="shared" si="10"/>
        <v>3.3191555984656738</v>
      </c>
      <c r="M20" s="37">
        <f t="shared" si="2"/>
        <v>100.00000000000001</v>
      </c>
      <c r="N20" s="38" t="s">
        <v>20</v>
      </c>
      <c r="P20" s="35"/>
    </row>
    <row r="21" spans="1:16" ht="15.95" customHeight="1" x14ac:dyDescent="0.15">
      <c r="A21" s="17"/>
      <c r="B21" s="18" t="s">
        <v>27</v>
      </c>
      <c r="C21" s="11" t="s">
        <v>18</v>
      </c>
      <c r="D21" s="37">
        <v>7787.5</v>
      </c>
      <c r="E21" s="37">
        <v>40.700000000000003</v>
      </c>
      <c r="F21" s="37">
        <v>30079.599999999999</v>
      </c>
      <c r="G21" s="37">
        <v>7456.0000000000009</v>
      </c>
      <c r="H21" s="37">
        <v>23365.7</v>
      </c>
      <c r="I21" s="37">
        <v>506</v>
      </c>
      <c r="J21" s="37">
        <v>485.5</v>
      </c>
      <c r="K21" s="37">
        <v>149.9</v>
      </c>
      <c r="L21" s="37">
        <v>314.89999999999998</v>
      </c>
      <c r="M21" s="37">
        <f t="shared" si="2"/>
        <v>62398.3</v>
      </c>
      <c r="N21" s="37">
        <f>SUM(M21,D21)</f>
        <v>70185.8</v>
      </c>
      <c r="P21" s="35"/>
    </row>
    <row r="22" spans="1:16" ht="15.95" customHeight="1" x14ac:dyDescent="0.15">
      <c r="A22" s="13"/>
      <c r="B22" s="19"/>
      <c r="C22" s="15" t="s">
        <v>19</v>
      </c>
      <c r="D22" s="38" t="s">
        <v>20</v>
      </c>
      <c r="E22" s="38">
        <f t="shared" ref="E22:L22" si="11">IF($M21=0,0,E21/$M21%)</f>
        <v>6.5226135968447854E-2</v>
      </c>
      <c r="F22" s="38">
        <f t="shared" si="11"/>
        <v>48.20580047853867</v>
      </c>
      <c r="G22" s="38">
        <f t="shared" si="11"/>
        <v>11.949043483556443</v>
      </c>
      <c r="H22" s="38">
        <f t="shared" si="11"/>
        <v>37.446052216166144</v>
      </c>
      <c r="I22" s="38">
        <f t="shared" si="11"/>
        <v>0.8109195282563787</v>
      </c>
      <c r="J22" s="38">
        <f t="shared" si="11"/>
        <v>0.77806606910765186</v>
      </c>
      <c r="K22" s="38">
        <f t="shared" si="11"/>
        <v>0.24023090372654382</v>
      </c>
      <c r="L22" s="38">
        <f t="shared" si="11"/>
        <v>0.50466118467971077</v>
      </c>
      <c r="M22" s="37">
        <f t="shared" si="2"/>
        <v>99.999999999999986</v>
      </c>
      <c r="N22" s="38" t="s">
        <v>20</v>
      </c>
      <c r="P22" s="35"/>
    </row>
    <row r="23" spans="1:16" ht="15.95" customHeight="1" x14ac:dyDescent="0.15">
      <c r="A23" s="17"/>
      <c r="B23" s="18" t="s">
        <v>28</v>
      </c>
      <c r="C23" s="11" t="s">
        <v>18</v>
      </c>
      <c r="D23" s="37">
        <v>6354.4</v>
      </c>
      <c r="E23" s="37">
        <v>969.40000000000009</v>
      </c>
      <c r="F23" s="37">
        <v>3436.2</v>
      </c>
      <c r="G23" s="37">
        <v>6113.7</v>
      </c>
      <c r="H23" s="37">
        <v>5147.2</v>
      </c>
      <c r="I23" s="37">
        <v>2804.4</v>
      </c>
      <c r="J23" s="37">
        <v>20.399999999999999</v>
      </c>
      <c r="K23" s="37">
        <v>1182.9000000000001</v>
      </c>
      <c r="L23" s="37">
        <v>1166</v>
      </c>
      <c r="M23" s="37">
        <f t="shared" si="2"/>
        <v>20840.200000000004</v>
      </c>
      <c r="N23" s="37">
        <f>SUM(M23,D23)</f>
        <v>27194.600000000006</v>
      </c>
      <c r="P23" s="35"/>
    </row>
    <row r="24" spans="1:16" ht="15.95" customHeight="1" x14ac:dyDescent="0.15">
      <c r="A24" s="13"/>
      <c r="B24" s="19"/>
      <c r="C24" s="15" t="s">
        <v>19</v>
      </c>
      <c r="D24" s="38" t="s">
        <v>20</v>
      </c>
      <c r="E24" s="38">
        <f t="shared" ref="E24:L24" si="12">IF($M23=0,0,E23/$M23%)</f>
        <v>4.6515868369785309</v>
      </c>
      <c r="F24" s="38">
        <f t="shared" si="12"/>
        <v>16.488325447932358</v>
      </c>
      <c r="G24" s="38">
        <f t="shared" si="12"/>
        <v>29.33609082446425</v>
      </c>
      <c r="H24" s="38">
        <f t="shared" si="12"/>
        <v>24.698419400965435</v>
      </c>
      <c r="I24" s="38">
        <f t="shared" si="12"/>
        <v>13.456684676730546</v>
      </c>
      <c r="J24" s="38">
        <f t="shared" si="12"/>
        <v>9.7887736202147746E-2</v>
      </c>
      <c r="K24" s="38">
        <f t="shared" si="12"/>
        <v>5.6760491741921859</v>
      </c>
      <c r="L24" s="38">
        <f t="shared" si="12"/>
        <v>5.5949559025345232</v>
      </c>
      <c r="M24" s="37">
        <f t="shared" si="2"/>
        <v>99.999999999999986</v>
      </c>
      <c r="N24" s="38" t="s">
        <v>20</v>
      </c>
      <c r="P24" s="35"/>
    </row>
    <row r="25" spans="1:16" ht="15.95" customHeight="1" x14ac:dyDescent="0.15">
      <c r="A25" s="17"/>
      <c r="B25" s="18" t="s">
        <v>29</v>
      </c>
      <c r="C25" s="11" t="s">
        <v>18</v>
      </c>
      <c r="D25" s="37">
        <v>1595.5</v>
      </c>
      <c r="E25" s="37">
        <v>0</v>
      </c>
      <c r="F25" s="37">
        <v>0</v>
      </c>
      <c r="G25" s="37">
        <v>116.9</v>
      </c>
      <c r="H25" s="37">
        <v>48</v>
      </c>
      <c r="I25" s="37">
        <v>220</v>
      </c>
      <c r="J25" s="37">
        <v>0</v>
      </c>
      <c r="K25" s="37">
        <v>0</v>
      </c>
      <c r="L25" s="37">
        <v>0</v>
      </c>
      <c r="M25" s="37">
        <f t="shared" si="2"/>
        <v>384.9</v>
      </c>
      <c r="N25" s="37">
        <f>SUM(M25,D25)</f>
        <v>1980.4</v>
      </c>
      <c r="P25" s="35"/>
    </row>
    <row r="26" spans="1:16" ht="15.95" customHeight="1" x14ac:dyDescent="0.15">
      <c r="A26" s="13"/>
      <c r="B26" s="19"/>
      <c r="C26" s="15" t="s">
        <v>19</v>
      </c>
      <c r="D26" s="38" t="s">
        <v>20</v>
      </c>
      <c r="E26" s="38">
        <f t="shared" ref="E26:L26" si="13">IF($M25=0,0,E25/$M25%)</f>
        <v>0</v>
      </c>
      <c r="F26" s="38">
        <f t="shared" si="13"/>
        <v>0</v>
      </c>
      <c r="G26" s="38">
        <f t="shared" si="13"/>
        <v>30.371525071447131</v>
      </c>
      <c r="H26" s="38">
        <f t="shared" si="13"/>
        <v>12.470771628994544</v>
      </c>
      <c r="I26" s="38">
        <f t="shared" si="13"/>
        <v>57.157703299558328</v>
      </c>
      <c r="J26" s="38">
        <f t="shared" si="13"/>
        <v>0</v>
      </c>
      <c r="K26" s="38">
        <f t="shared" si="13"/>
        <v>0</v>
      </c>
      <c r="L26" s="38">
        <f t="shared" si="13"/>
        <v>0</v>
      </c>
      <c r="M26" s="37">
        <f t="shared" si="2"/>
        <v>100</v>
      </c>
      <c r="N26" s="38" t="s">
        <v>20</v>
      </c>
      <c r="P26" s="35"/>
    </row>
    <row r="27" spans="1:16" ht="15.95" customHeight="1" x14ac:dyDescent="0.15">
      <c r="A27" s="17"/>
      <c r="B27" s="18" t="s">
        <v>30</v>
      </c>
      <c r="C27" s="11" t="s">
        <v>18</v>
      </c>
      <c r="D27" s="37">
        <v>13.8</v>
      </c>
      <c r="E27" s="37">
        <v>0</v>
      </c>
      <c r="F27" s="37">
        <v>0</v>
      </c>
      <c r="G27" s="37">
        <v>48.7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f t="shared" si="2"/>
        <v>48.7</v>
      </c>
      <c r="N27" s="37">
        <f>SUM(M27,D27)</f>
        <v>62.5</v>
      </c>
      <c r="P27" s="35"/>
    </row>
    <row r="28" spans="1:16" ht="15.95" customHeight="1" x14ac:dyDescent="0.15">
      <c r="A28" s="13"/>
      <c r="B28" s="19"/>
      <c r="C28" s="15" t="s">
        <v>19</v>
      </c>
      <c r="D28" s="38" t="s">
        <v>20</v>
      </c>
      <c r="E28" s="38">
        <f t="shared" ref="E28:L28" si="14">IF($M27=0,0,E27/$M27%)</f>
        <v>0</v>
      </c>
      <c r="F28" s="38">
        <f t="shared" si="14"/>
        <v>0</v>
      </c>
      <c r="G28" s="38">
        <f t="shared" si="14"/>
        <v>100</v>
      </c>
      <c r="H28" s="38">
        <f t="shared" si="14"/>
        <v>0</v>
      </c>
      <c r="I28" s="38">
        <f t="shared" si="14"/>
        <v>0</v>
      </c>
      <c r="J28" s="38">
        <f t="shared" si="14"/>
        <v>0</v>
      </c>
      <c r="K28" s="38">
        <f t="shared" si="14"/>
        <v>0</v>
      </c>
      <c r="L28" s="38">
        <f t="shared" si="14"/>
        <v>0</v>
      </c>
      <c r="M28" s="37">
        <f t="shared" si="2"/>
        <v>100</v>
      </c>
      <c r="N28" s="38" t="s">
        <v>20</v>
      </c>
      <c r="P28" s="35"/>
    </row>
    <row r="29" spans="1:16" ht="15.95" customHeight="1" x14ac:dyDescent="0.15">
      <c r="A29" s="17"/>
      <c r="B29" s="18" t="s">
        <v>31</v>
      </c>
      <c r="C29" s="11" t="s">
        <v>18</v>
      </c>
      <c r="D29" s="37">
        <v>871</v>
      </c>
      <c r="E29" s="37">
        <v>0</v>
      </c>
      <c r="F29" s="37">
        <v>3.7</v>
      </c>
      <c r="G29" s="37">
        <v>210</v>
      </c>
      <c r="H29" s="37">
        <v>365.4</v>
      </c>
      <c r="I29" s="37">
        <v>1169.8</v>
      </c>
      <c r="J29" s="37">
        <v>129.5</v>
      </c>
      <c r="K29" s="37">
        <v>0</v>
      </c>
      <c r="L29" s="37">
        <v>153.30000000000001</v>
      </c>
      <c r="M29" s="37">
        <f t="shared" si="2"/>
        <v>2031.6999999999998</v>
      </c>
      <c r="N29" s="37">
        <f>SUM(M29,D29)</f>
        <v>2902.7</v>
      </c>
      <c r="P29" s="35"/>
    </row>
    <row r="30" spans="1:16" ht="15.95" customHeight="1" x14ac:dyDescent="0.15">
      <c r="A30" s="13"/>
      <c r="B30" s="19"/>
      <c r="C30" s="15" t="s">
        <v>19</v>
      </c>
      <c r="D30" s="38" t="s">
        <v>20</v>
      </c>
      <c r="E30" s="38">
        <f t="shared" ref="E30:L30" si="15">IF($M29=0,0,E29/$M29%)</f>
        <v>0</v>
      </c>
      <c r="F30" s="38">
        <f t="shared" si="15"/>
        <v>0.18211350100900728</v>
      </c>
      <c r="G30" s="38">
        <f t="shared" si="15"/>
        <v>10.336171678889601</v>
      </c>
      <c r="H30" s="38">
        <f t="shared" si="15"/>
        <v>17.984938721267905</v>
      </c>
      <c r="I30" s="38">
        <f t="shared" si="15"/>
        <v>57.577398237928833</v>
      </c>
      <c r="J30" s="38">
        <f t="shared" si="15"/>
        <v>6.3739725353152545</v>
      </c>
      <c r="K30" s="38">
        <f t="shared" si="15"/>
        <v>0</v>
      </c>
      <c r="L30" s="38">
        <f t="shared" si="15"/>
        <v>7.5454053255894094</v>
      </c>
      <c r="M30" s="37">
        <f t="shared" si="2"/>
        <v>100.00000000000001</v>
      </c>
      <c r="N30" s="38" t="s">
        <v>20</v>
      </c>
      <c r="P30" s="35"/>
    </row>
    <row r="31" spans="1:16" ht="15.95" customHeight="1" x14ac:dyDescent="0.15">
      <c r="A31" s="17"/>
      <c r="B31" s="18" t="s">
        <v>32</v>
      </c>
      <c r="C31" s="11" t="s">
        <v>18</v>
      </c>
      <c r="D31" s="37">
        <v>294.89999999999998</v>
      </c>
      <c r="E31" s="37">
        <v>53.8</v>
      </c>
      <c r="F31" s="37">
        <v>74.5</v>
      </c>
      <c r="G31" s="37">
        <v>577.9</v>
      </c>
      <c r="H31" s="37">
        <v>323.3</v>
      </c>
      <c r="I31" s="37">
        <v>387.7</v>
      </c>
      <c r="J31" s="37">
        <v>54.2</v>
      </c>
      <c r="K31" s="37">
        <v>509.79999999999995</v>
      </c>
      <c r="L31" s="37">
        <v>115.9</v>
      </c>
      <c r="M31" s="37">
        <f t="shared" si="2"/>
        <v>2097.1</v>
      </c>
      <c r="N31" s="37">
        <f>SUM(M31,D31)</f>
        <v>2392</v>
      </c>
      <c r="P31" s="35"/>
    </row>
    <row r="32" spans="1:16" ht="15.95" customHeight="1" x14ac:dyDescent="0.15">
      <c r="A32" s="13"/>
      <c r="B32" s="19"/>
      <c r="C32" s="15" t="s">
        <v>19</v>
      </c>
      <c r="D32" s="38" t="s">
        <v>20</v>
      </c>
      <c r="E32" s="38">
        <f t="shared" ref="E32:L32" si="16">IF($M31=0,0,E31/$M31%)</f>
        <v>2.5654475227695386</v>
      </c>
      <c r="F32" s="38">
        <f t="shared" si="16"/>
        <v>3.5525249153593057</v>
      </c>
      <c r="G32" s="38">
        <f t="shared" si="16"/>
        <v>27.557102665585809</v>
      </c>
      <c r="H32" s="38">
        <f t="shared" si="16"/>
        <v>15.416527585713604</v>
      </c>
      <c r="I32" s="38">
        <f t="shared" si="16"/>
        <v>18.48743502932621</v>
      </c>
      <c r="J32" s="38">
        <f t="shared" si="16"/>
        <v>2.584521482046636</v>
      </c>
      <c r="K32" s="38">
        <f t="shared" si="16"/>
        <v>24.309761098660051</v>
      </c>
      <c r="L32" s="38">
        <f t="shared" si="16"/>
        <v>5.5266797005388399</v>
      </c>
      <c r="M32" s="37">
        <f t="shared" si="2"/>
        <v>99.999999999999986</v>
      </c>
      <c r="N32" s="38" t="s">
        <v>20</v>
      </c>
      <c r="P32" s="35"/>
    </row>
    <row r="33" spans="1:16" ht="15.95" customHeight="1" x14ac:dyDescent="0.15">
      <c r="A33" s="17"/>
      <c r="B33" s="18" t="s">
        <v>33</v>
      </c>
      <c r="C33" s="11" t="s">
        <v>18</v>
      </c>
      <c r="D33" s="37">
        <v>274.5</v>
      </c>
      <c r="E33" s="37">
        <v>0</v>
      </c>
      <c r="F33" s="37">
        <v>9.8000000000000007</v>
      </c>
      <c r="G33" s="37">
        <v>239</v>
      </c>
      <c r="H33" s="37">
        <v>127.8</v>
      </c>
      <c r="I33" s="37">
        <v>431.7</v>
      </c>
      <c r="J33" s="37">
        <v>83.4</v>
      </c>
      <c r="K33" s="37">
        <v>0</v>
      </c>
      <c r="L33" s="37">
        <v>34.5</v>
      </c>
      <c r="M33" s="37">
        <f t="shared" si="2"/>
        <v>926.19999999999993</v>
      </c>
      <c r="N33" s="37">
        <f>SUM(M33,D33)</f>
        <v>1200.6999999999998</v>
      </c>
      <c r="P33" s="35"/>
    </row>
    <row r="34" spans="1:16" ht="15.95" customHeight="1" x14ac:dyDescent="0.15">
      <c r="A34" s="13"/>
      <c r="B34" s="19"/>
      <c r="C34" s="15" t="s">
        <v>19</v>
      </c>
      <c r="D34" s="38" t="s">
        <v>20</v>
      </c>
      <c r="E34" s="38">
        <f t="shared" ref="E34:L34" si="17">IF($M33=0,0,E33/$M33%)</f>
        <v>0</v>
      </c>
      <c r="F34" s="38">
        <f t="shared" si="17"/>
        <v>1.0580868063053339</v>
      </c>
      <c r="G34" s="38">
        <f t="shared" si="17"/>
        <v>25.804361908874977</v>
      </c>
      <c r="H34" s="38">
        <f t="shared" si="17"/>
        <v>13.79831569855323</v>
      </c>
      <c r="I34" s="38">
        <f t="shared" si="17"/>
        <v>46.609803498164545</v>
      </c>
      <c r="J34" s="38">
        <f t="shared" si="17"/>
        <v>9.0045346577413099</v>
      </c>
      <c r="K34" s="38">
        <f t="shared" si="17"/>
        <v>0</v>
      </c>
      <c r="L34" s="38">
        <f t="shared" si="17"/>
        <v>3.7248974303606137</v>
      </c>
      <c r="M34" s="37">
        <f t="shared" si="2"/>
        <v>100</v>
      </c>
      <c r="N34" s="38" t="s">
        <v>20</v>
      </c>
      <c r="P34" s="35"/>
    </row>
    <row r="35" spans="1:16" ht="15.95" customHeight="1" x14ac:dyDescent="0.15">
      <c r="A35" s="17"/>
      <c r="B35" s="18" t="s">
        <v>34</v>
      </c>
      <c r="C35" s="11" t="s">
        <v>18</v>
      </c>
      <c r="D35" s="37">
        <v>840.7</v>
      </c>
      <c r="E35" s="37">
        <v>0</v>
      </c>
      <c r="F35" s="37">
        <v>0</v>
      </c>
      <c r="G35" s="37">
        <v>0</v>
      </c>
      <c r="H35" s="37">
        <v>0</v>
      </c>
      <c r="I35" s="37">
        <v>5</v>
      </c>
      <c r="J35" s="37">
        <v>0</v>
      </c>
      <c r="K35" s="37">
        <v>0</v>
      </c>
      <c r="L35" s="37">
        <v>0</v>
      </c>
      <c r="M35" s="37">
        <f t="shared" si="2"/>
        <v>5</v>
      </c>
      <c r="N35" s="37">
        <f>SUM(M35,D35)</f>
        <v>845.7</v>
      </c>
      <c r="P35" s="35"/>
    </row>
    <row r="36" spans="1:16" ht="15.95" customHeight="1" x14ac:dyDescent="0.15">
      <c r="A36" s="13"/>
      <c r="B36" s="19"/>
      <c r="C36" s="15" t="s">
        <v>19</v>
      </c>
      <c r="D36" s="38" t="s">
        <v>20</v>
      </c>
      <c r="E36" s="38">
        <f t="shared" ref="E36:L36" si="18">IF($M35=0,0,E35/$M35%)</f>
        <v>0</v>
      </c>
      <c r="F36" s="38">
        <f t="shared" si="18"/>
        <v>0</v>
      </c>
      <c r="G36" s="38">
        <f t="shared" si="18"/>
        <v>0</v>
      </c>
      <c r="H36" s="38">
        <f t="shared" si="18"/>
        <v>0</v>
      </c>
      <c r="I36" s="38">
        <f t="shared" si="18"/>
        <v>100</v>
      </c>
      <c r="J36" s="38">
        <f t="shared" si="18"/>
        <v>0</v>
      </c>
      <c r="K36" s="38">
        <f t="shared" si="18"/>
        <v>0</v>
      </c>
      <c r="L36" s="38">
        <f t="shared" si="18"/>
        <v>0</v>
      </c>
      <c r="M36" s="37">
        <f t="shared" si="2"/>
        <v>100</v>
      </c>
      <c r="N36" s="38" t="s">
        <v>20</v>
      </c>
      <c r="P36" s="35"/>
    </row>
    <row r="37" spans="1:16" ht="15.95" customHeight="1" x14ac:dyDescent="0.15">
      <c r="A37" s="17"/>
      <c r="B37" s="18" t="s">
        <v>35</v>
      </c>
      <c r="C37" s="11" t="s">
        <v>18</v>
      </c>
      <c r="D37" s="37">
        <v>21.1</v>
      </c>
      <c r="E37" s="37">
        <v>0</v>
      </c>
      <c r="F37" s="37">
        <v>0</v>
      </c>
      <c r="G37" s="37">
        <v>39.9</v>
      </c>
      <c r="H37" s="37">
        <v>74.2</v>
      </c>
      <c r="I37" s="37">
        <v>0</v>
      </c>
      <c r="J37" s="37">
        <v>0</v>
      </c>
      <c r="K37" s="37">
        <v>0</v>
      </c>
      <c r="L37" s="37">
        <v>0</v>
      </c>
      <c r="M37" s="37">
        <f t="shared" si="2"/>
        <v>114.1</v>
      </c>
      <c r="N37" s="37">
        <f>SUM(M37,D37)</f>
        <v>135.19999999999999</v>
      </c>
      <c r="P37" s="35"/>
    </row>
    <row r="38" spans="1:16" ht="15.95" customHeight="1" x14ac:dyDescent="0.15">
      <c r="A38" s="13"/>
      <c r="B38" s="19"/>
      <c r="C38" s="15" t="s">
        <v>19</v>
      </c>
      <c r="D38" s="38" t="s">
        <v>20</v>
      </c>
      <c r="E38" s="38">
        <f t="shared" ref="E38:L38" si="19">IF($M37=0,0,E37/$M37%)</f>
        <v>0</v>
      </c>
      <c r="F38" s="38">
        <f t="shared" si="19"/>
        <v>0</v>
      </c>
      <c r="G38" s="38">
        <f t="shared" si="19"/>
        <v>34.969325153374228</v>
      </c>
      <c r="H38" s="38">
        <f t="shared" si="19"/>
        <v>65.030674846625772</v>
      </c>
      <c r="I38" s="38">
        <f t="shared" si="19"/>
        <v>0</v>
      </c>
      <c r="J38" s="38">
        <f t="shared" si="19"/>
        <v>0</v>
      </c>
      <c r="K38" s="38">
        <f t="shared" si="19"/>
        <v>0</v>
      </c>
      <c r="L38" s="38">
        <f t="shared" si="19"/>
        <v>0</v>
      </c>
      <c r="M38" s="37">
        <f t="shared" si="2"/>
        <v>100</v>
      </c>
      <c r="N38" s="38" t="s">
        <v>20</v>
      </c>
      <c r="P38" s="35"/>
    </row>
    <row r="39" spans="1:16" ht="15.95" customHeight="1" x14ac:dyDescent="0.15">
      <c r="A39" s="17"/>
      <c r="B39" s="18" t="s">
        <v>36</v>
      </c>
      <c r="C39" s="11" t="s">
        <v>18</v>
      </c>
      <c r="D39" s="37">
        <v>59.3</v>
      </c>
      <c r="E39" s="37">
        <v>116</v>
      </c>
      <c r="F39" s="37">
        <v>0</v>
      </c>
      <c r="G39" s="37">
        <v>66</v>
      </c>
      <c r="H39" s="37">
        <v>21.5</v>
      </c>
      <c r="I39" s="37">
        <v>1.2</v>
      </c>
      <c r="J39" s="37">
        <v>0</v>
      </c>
      <c r="K39" s="37">
        <v>0</v>
      </c>
      <c r="L39" s="37">
        <v>0</v>
      </c>
      <c r="M39" s="37">
        <f t="shared" si="2"/>
        <v>204.7</v>
      </c>
      <c r="N39" s="37">
        <f>SUM(M39,D39)</f>
        <v>264</v>
      </c>
      <c r="P39" s="35"/>
    </row>
    <row r="40" spans="1:16" ht="15.95" customHeight="1" x14ac:dyDescent="0.15">
      <c r="A40" s="13"/>
      <c r="B40" s="19"/>
      <c r="C40" s="15" t="s">
        <v>19</v>
      </c>
      <c r="D40" s="38" t="s">
        <v>20</v>
      </c>
      <c r="E40" s="38">
        <f t="shared" ref="E40:L40" si="20">IF($M39=0,0,E39/$M39%)</f>
        <v>56.668295065950176</v>
      </c>
      <c r="F40" s="38">
        <f t="shared" si="20"/>
        <v>0</v>
      </c>
      <c r="G40" s="38">
        <f t="shared" si="20"/>
        <v>32.24230581338545</v>
      </c>
      <c r="H40" s="38">
        <f t="shared" si="20"/>
        <v>10.503175378602835</v>
      </c>
      <c r="I40" s="38">
        <f t="shared" si="20"/>
        <v>0.58622374206155359</v>
      </c>
      <c r="J40" s="38">
        <f t="shared" si="20"/>
        <v>0</v>
      </c>
      <c r="K40" s="38">
        <f t="shared" si="20"/>
        <v>0</v>
      </c>
      <c r="L40" s="38">
        <f t="shared" si="20"/>
        <v>0</v>
      </c>
      <c r="M40" s="37">
        <f t="shared" si="2"/>
        <v>100</v>
      </c>
      <c r="N40" s="38" t="s">
        <v>20</v>
      </c>
      <c r="P40" s="35"/>
    </row>
    <row r="41" spans="1:16" ht="15.95" customHeight="1" x14ac:dyDescent="0.15">
      <c r="A41" s="17"/>
      <c r="B41" s="18" t="s">
        <v>37</v>
      </c>
      <c r="C41" s="11" t="s">
        <v>18</v>
      </c>
      <c r="D41" s="37">
        <v>0</v>
      </c>
      <c r="E41" s="37"/>
      <c r="F41" s="37"/>
      <c r="G41" s="37"/>
      <c r="H41" s="37"/>
      <c r="I41" s="37"/>
      <c r="J41" s="37"/>
      <c r="K41" s="37"/>
      <c r="L41" s="37"/>
      <c r="M41" s="37">
        <f t="shared" si="2"/>
        <v>0</v>
      </c>
      <c r="N41" s="37">
        <f>SUM(M41,D41)</f>
        <v>0</v>
      </c>
      <c r="P41" s="35"/>
    </row>
    <row r="42" spans="1:16" ht="15.95" customHeight="1" x14ac:dyDescent="0.15">
      <c r="A42" s="13"/>
      <c r="B42" s="19"/>
      <c r="C42" s="15" t="s">
        <v>19</v>
      </c>
      <c r="D42" s="38" t="s">
        <v>20</v>
      </c>
      <c r="E42" s="38">
        <f t="shared" ref="E42:L42" si="21">IF($M41=0,0,E41/$M41%)</f>
        <v>0</v>
      </c>
      <c r="F42" s="38">
        <f t="shared" si="21"/>
        <v>0</v>
      </c>
      <c r="G42" s="38">
        <f t="shared" si="21"/>
        <v>0</v>
      </c>
      <c r="H42" s="38">
        <f t="shared" si="21"/>
        <v>0</v>
      </c>
      <c r="I42" s="38">
        <f t="shared" si="21"/>
        <v>0</v>
      </c>
      <c r="J42" s="38">
        <f t="shared" si="21"/>
        <v>0</v>
      </c>
      <c r="K42" s="38">
        <f t="shared" si="21"/>
        <v>0</v>
      </c>
      <c r="L42" s="38">
        <f t="shared" si="21"/>
        <v>0</v>
      </c>
      <c r="M42" s="37">
        <f t="shared" si="2"/>
        <v>0</v>
      </c>
      <c r="N42" s="38" t="s">
        <v>20</v>
      </c>
      <c r="P42" s="35"/>
    </row>
    <row r="43" spans="1:16" ht="15.95" customHeight="1" x14ac:dyDescent="0.15">
      <c r="A43" s="17"/>
      <c r="B43" s="18" t="s">
        <v>38</v>
      </c>
      <c r="C43" s="11" t="s">
        <v>18</v>
      </c>
      <c r="D43" s="37">
        <v>0</v>
      </c>
      <c r="E43" s="37">
        <v>0</v>
      </c>
      <c r="F43" s="37">
        <v>0</v>
      </c>
      <c r="G43" s="37">
        <v>2</v>
      </c>
      <c r="H43" s="37">
        <v>8</v>
      </c>
      <c r="I43" s="37">
        <v>0</v>
      </c>
      <c r="J43" s="37">
        <v>0</v>
      </c>
      <c r="K43" s="37">
        <v>0</v>
      </c>
      <c r="L43" s="37">
        <v>0</v>
      </c>
      <c r="M43" s="37">
        <f t="shared" si="2"/>
        <v>10</v>
      </c>
      <c r="N43" s="37">
        <f>SUM(M43,D43)</f>
        <v>10</v>
      </c>
      <c r="P43" s="35"/>
    </row>
    <row r="44" spans="1:16" ht="15.95" customHeight="1" x14ac:dyDescent="0.15">
      <c r="A44" s="13"/>
      <c r="B44" s="19"/>
      <c r="C44" s="15" t="s">
        <v>19</v>
      </c>
      <c r="D44" s="38" t="s">
        <v>20</v>
      </c>
      <c r="E44" s="38">
        <f t="shared" ref="E44:L44" si="22">IF($M43=0,0,E43/$M43%)</f>
        <v>0</v>
      </c>
      <c r="F44" s="38">
        <f t="shared" si="22"/>
        <v>0</v>
      </c>
      <c r="G44" s="38">
        <f t="shared" si="22"/>
        <v>20</v>
      </c>
      <c r="H44" s="38">
        <f t="shared" si="22"/>
        <v>80</v>
      </c>
      <c r="I44" s="38">
        <f t="shared" si="22"/>
        <v>0</v>
      </c>
      <c r="J44" s="38">
        <f t="shared" si="22"/>
        <v>0</v>
      </c>
      <c r="K44" s="38">
        <f t="shared" si="22"/>
        <v>0</v>
      </c>
      <c r="L44" s="38">
        <f t="shared" si="22"/>
        <v>0</v>
      </c>
      <c r="M44" s="37">
        <f t="shared" si="2"/>
        <v>100</v>
      </c>
      <c r="N44" s="38" t="s">
        <v>20</v>
      </c>
      <c r="P44" s="35"/>
    </row>
    <row r="45" spans="1:16" ht="15.95" customHeight="1" x14ac:dyDescent="0.15">
      <c r="A45" s="17"/>
      <c r="B45" s="18" t="s">
        <v>39</v>
      </c>
      <c r="C45" s="11" t="s">
        <v>18</v>
      </c>
      <c r="D45" s="37">
        <v>75</v>
      </c>
      <c r="E45" s="37">
        <v>0</v>
      </c>
      <c r="F45" s="37">
        <v>0</v>
      </c>
      <c r="G45" s="37">
        <v>2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f t="shared" si="2"/>
        <v>2</v>
      </c>
      <c r="N45" s="37">
        <f>SUM(M45,D45)</f>
        <v>77</v>
      </c>
      <c r="P45" s="35"/>
    </row>
    <row r="46" spans="1:16" ht="15.95" customHeight="1" x14ac:dyDescent="0.15">
      <c r="A46" s="13"/>
      <c r="B46" s="19"/>
      <c r="C46" s="15" t="s">
        <v>19</v>
      </c>
      <c r="D46" s="38" t="s">
        <v>20</v>
      </c>
      <c r="E46" s="38">
        <f t="shared" ref="E46:L46" si="23">IF($M45=0,0,E45/$M45%)</f>
        <v>0</v>
      </c>
      <c r="F46" s="38">
        <f t="shared" si="23"/>
        <v>0</v>
      </c>
      <c r="G46" s="38">
        <f t="shared" si="23"/>
        <v>100</v>
      </c>
      <c r="H46" s="38">
        <f t="shared" si="23"/>
        <v>0</v>
      </c>
      <c r="I46" s="38">
        <f t="shared" si="23"/>
        <v>0</v>
      </c>
      <c r="J46" s="38">
        <f t="shared" si="23"/>
        <v>0</v>
      </c>
      <c r="K46" s="38">
        <f t="shared" si="23"/>
        <v>0</v>
      </c>
      <c r="L46" s="38">
        <f t="shared" si="23"/>
        <v>0</v>
      </c>
      <c r="M46" s="37">
        <f t="shared" si="2"/>
        <v>100</v>
      </c>
      <c r="N46" s="38" t="s">
        <v>20</v>
      </c>
      <c r="P46" s="35"/>
    </row>
    <row r="47" spans="1:16" ht="15.95" customHeight="1" x14ac:dyDescent="0.15">
      <c r="A47" s="17"/>
      <c r="B47" s="18" t="s">
        <v>40</v>
      </c>
      <c r="C47" s="11" t="s">
        <v>18</v>
      </c>
      <c r="D47" s="37">
        <v>3.5</v>
      </c>
      <c r="E47" s="37">
        <v>0</v>
      </c>
      <c r="F47" s="37">
        <v>0</v>
      </c>
      <c r="G47" s="37"/>
      <c r="H47" s="37">
        <v>0</v>
      </c>
      <c r="I47" s="37">
        <v>0</v>
      </c>
      <c r="J47" s="37"/>
      <c r="K47" s="37">
        <v>0</v>
      </c>
      <c r="L47" s="37">
        <v>0</v>
      </c>
      <c r="M47" s="37">
        <f t="shared" si="2"/>
        <v>0</v>
      </c>
      <c r="N47" s="37">
        <f>SUM(M47,D47)</f>
        <v>3.5</v>
      </c>
      <c r="P47" s="35"/>
    </row>
    <row r="48" spans="1:16" ht="15.95" customHeight="1" x14ac:dyDescent="0.15">
      <c r="A48" s="13"/>
      <c r="B48" s="19"/>
      <c r="C48" s="15" t="s">
        <v>19</v>
      </c>
      <c r="D48" s="38" t="s">
        <v>20</v>
      </c>
      <c r="E48" s="38">
        <f t="shared" ref="E48:L48" si="24">IF($M47=0,0,E47/$M47%)</f>
        <v>0</v>
      </c>
      <c r="F48" s="38">
        <f t="shared" si="24"/>
        <v>0</v>
      </c>
      <c r="G48" s="38">
        <f t="shared" si="24"/>
        <v>0</v>
      </c>
      <c r="H48" s="38">
        <f t="shared" si="24"/>
        <v>0</v>
      </c>
      <c r="I48" s="38">
        <f t="shared" si="24"/>
        <v>0</v>
      </c>
      <c r="J48" s="38">
        <f t="shared" si="24"/>
        <v>0</v>
      </c>
      <c r="K48" s="38">
        <f t="shared" si="24"/>
        <v>0</v>
      </c>
      <c r="L48" s="38">
        <f t="shared" si="24"/>
        <v>0</v>
      </c>
      <c r="M48" s="37">
        <f t="shared" si="2"/>
        <v>0</v>
      </c>
      <c r="N48" s="38" t="s">
        <v>20</v>
      </c>
      <c r="P48" s="35"/>
    </row>
    <row r="49" spans="1:16" ht="15.95" customHeight="1" x14ac:dyDescent="0.15">
      <c r="A49" s="17"/>
      <c r="B49" s="18" t="s">
        <v>41</v>
      </c>
      <c r="C49" s="11" t="s">
        <v>18</v>
      </c>
      <c r="D49" s="37">
        <v>0</v>
      </c>
      <c r="E49" s="37"/>
      <c r="F49" s="37"/>
      <c r="G49" s="37"/>
      <c r="H49" s="37"/>
      <c r="I49" s="37"/>
      <c r="J49" s="37"/>
      <c r="K49" s="37"/>
      <c r="L49" s="37"/>
      <c r="M49" s="37">
        <f t="shared" si="2"/>
        <v>0</v>
      </c>
      <c r="N49" s="37">
        <f>SUM(M49,D49)</f>
        <v>0</v>
      </c>
      <c r="P49" s="35"/>
    </row>
    <row r="50" spans="1:16" ht="15.95" customHeight="1" x14ac:dyDescent="0.15">
      <c r="A50" s="13"/>
      <c r="B50" s="19"/>
      <c r="C50" s="15" t="s">
        <v>19</v>
      </c>
      <c r="D50" s="38" t="s">
        <v>20</v>
      </c>
      <c r="E50" s="38">
        <f t="shared" ref="E50:L50" si="25">IF($M49=0,0,E49/$M49%)</f>
        <v>0</v>
      </c>
      <c r="F50" s="38">
        <f t="shared" si="25"/>
        <v>0</v>
      </c>
      <c r="G50" s="38">
        <f t="shared" si="25"/>
        <v>0</v>
      </c>
      <c r="H50" s="38">
        <f t="shared" si="25"/>
        <v>0</v>
      </c>
      <c r="I50" s="38">
        <f t="shared" si="25"/>
        <v>0</v>
      </c>
      <c r="J50" s="38">
        <f t="shared" si="25"/>
        <v>0</v>
      </c>
      <c r="K50" s="38">
        <f t="shared" si="25"/>
        <v>0</v>
      </c>
      <c r="L50" s="38">
        <f t="shared" si="25"/>
        <v>0</v>
      </c>
      <c r="M50" s="37">
        <f t="shared" si="2"/>
        <v>0</v>
      </c>
      <c r="N50" s="38" t="s">
        <v>20</v>
      </c>
      <c r="P50" s="35"/>
    </row>
    <row r="51" spans="1:16" ht="15.95" customHeight="1" x14ac:dyDescent="0.15">
      <c r="A51" s="17"/>
      <c r="B51" s="18" t="s">
        <v>42</v>
      </c>
      <c r="C51" s="11" t="s">
        <v>18</v>
      </c>
      <c r="D51" s="37"/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f t="shared" si="2"/>
        <v>0</v>
      </c>
      <c r="N51" s="37">
        <f>SUM(M51,D51)</f>
        <v>0</v>
      </c>
      <c r="P51" s="35"/>
    </row>
    <row r="52" spans="1:16" ht="15.95" customHeight="1" x14ac:dyDescent="0.15">
      <c r="A52" s="13"/>
      <c r="B52" s="19"/>
      <c r="C52" s="15" t="s">
        <v>19</v>
      </c>
      <c r="D52" s="38" t="s">
        <v>20</v>
      </c>
      <c r="E52" s="38">
        <f t="shared" ref="E52:L52" si="26">IF($M51=0,0,E51/$M51%)</f>
        <v>0</v>
      </c>
      <c r="F52" s="38">
        <f t="shared" si="26"/>
        <v>0</v>
      </c>
      <c r="G52" s="38">
        <f t="shared" si="26"/>
        <v>0</v>
      </c>
      <c r="H52" s="38">
        <f t="shared" si="26"/>
        <v>0</v>
      </c>
      <c r="I52" s="38">
        <f t="shared" si="26"/>
        <v>0</v>
      </c>
      <c r="J52" s="38">
        <f t="shared" si="26"/>
        <v>0</v>
      </c>
      <c r="K52" s="38">
        <f t="shared" si="26"/>
        <v>0</v>
      </c>
      <c r="L52" s="38">
        <f t="shared" si="26"/>
        <v>0</v>
      </c>
      <c r="M52" s="37">
        <f t="shared" si="2"/>
        <v>0</v>
      </c>
      <c r="N52" s="38" t="s">
        <v>20</v>
      </c>
      <c r="P52" s="35"/>
    </row>
    <row r="53" spans="1:16" ht="15.95" customHeight="1" x14ac:dyDescent="0.15">
      <c r="A53" s="17"/>
      <c r="B53" s="18" t="s">
        <v>43</v>
      </c>
      <c r="C53" s="11" t="s">
        <v>18</v>
      </c>
      <c r="D53" s="37">
        <v>0</v>
      </c>
      <c r="E53" s="37"/>
      <c r="F53" s="37"/>
      <c r="G53" s="37"/>
      <c r="H53" s="37"/>
      <c r="I53" s="37"/>
      <c r="J53" s="37"/>
      <c r="K53" s="37"/>
      <c r="L53" s="37"/>
      <c r="M53" s="37">
        <f t="shared" si="2"/>
        <v>0</v>
      </c>
      <c r="N53" s="37">
        <f>SUM(M53,D53)</f>
        <v>0</v>
      </c>
      <c r="P53" s="35"/>
    </row>
    <row r="54" spans="1:16" ht="15.95" customHeight="1" x14ac:dyDescent="0.15">
      <c r="A54" s="13"/>
      <c r="B54" s="19"/>
      <c r="C54" s="15" t="s">
        <v>19</v>
      </c>
      <c r="D54" s="38" t="s">
        <v>20</v>
      </c>
      <c r="E54" s="38">
        <f t="shared" ref="E54:L54" si="27">IF($M53=0,0,E53/$M53%)</f>
        <v>0</v>
      </c>
      <c r="F54" s="38">
        <f t="shared" si="27"/>
        <v>0</v>
      </c>
      <c r="G54" s="38">
        <f t="shared" si="27"/>
        <v>0</v>
      </c>
      <c r="H54" s="38">
        <f t="shared" si="27"/>
        <v>0</v>
      </c>
      <c r="I54" s="38">
        <f t="shared" si="27"/>
        <v>0</v>
      </c>
      <c r="J54" s="38">
        <f t="shared" si="27"/>
        <v>0</v>
      </c>
      <c r="K54" s="38">
        <f t="shared" si="27"/>
        <v>0</v>
      </c>
      <c r="L54" s="38">
        <f t="shared" si="27"/>
        <v>0</v>
      </c>
      <c r="M54" s="37">
        <f t="shared" si="2"/>
        <v>0</v>
      </c>
      <c r="N54" s="38" t="s">
        <v>20</v>
      </c>
      <c r="P54" s="35"/>
    </row>
    <row r="55" spans="1:16" ht="15.95" customHeight="1" x14ac:dyDescent="0.15">
      <c r="A55" s="17"/>
      <c r="B55" s="18" t="s">
        <v>44</v>
      </c>
      <c r="C55" s="11" t="s">
        <v>18</v>
      </c>
      <c r="D55" s="37">
        <v>314.5</v>
      </c>
      <c r="E55" s="37">
        <v>109.5</v>
      </c>
      <c r="F55" s="37">
        <v>0</v>
      </c>
      <c r="G55" s="37">
        <v>485</v>
      </c>
      <c r="H55" s="37">
        <v>443.1</v>
      </c>
      <c r="I55" s="37">
        <v>127.4</v>
      </c>
      <c r="J55" s="37">
        <v>0</v>
      </c>
      <c r="K55" s="37">
        <v>0</v>
      </c>
      <c r="L55" s="37">
        <v>0</v>
      </c>
      <c r="M55" s="37">
        <f t="shared" si="2"/>
        <v>1165</v>
      </c>
      <c r="N55" s="37">
        <f>SUM(M55,D55)</f>
        <v>1479.5</v>
      </c>
      <c r="P55" s="35"/>
    </row>
    <row r="56" spans="1:16" ht="15.95" customHeight="1" x14ac:dyDescent="0.15">
      <c r="A56" s="13"/>
      <c r="B56" s="19"/>
      <c r="C56" s="15" t="s">
        <v>19</v>
      </c>
      <c r="D56" s="38" t="s">
        <v>20</v>
      </c>
      <c r="E56" s="38">
        <f t="shared" ref="E56:L56" si="28">IF($M55=0,0,E55/$M55%)</f>
        <v>9.399141630901287</v>
      </c>
      <c r="F56" s="38">
        <f t="shared" si="28"/>
        <v>0</v>
      </c>
      <c r="G56" s="38">
        <f t="shared" si="28"/>
        <v>41.630901287553648</v>
      </c>
      <c r="H56" s="38">
        <f t="shared" si="28"/>
        <v>38.0343347639485</v>
      </c>
      <c r="I56" s="38">
        <f t="shared" si="28"/>
        <v>10.935622317596566</v>
      </c>
      <c r="J56" s="38">
        <f t="shared" si="28"/>
        <v>0</v>
      </c>
      <c r="K56" s="38">
        <f t="shared" si="28"/>
        <v>0</v>
      </c>
      <c r="L56" s="38">
        <f t="shared" si="28"/>
        <v>0</v>
      </c>
      <c r="M56" s="37">
        <f t="shared" si="2"/>
        <v>100</v>
      </c>
      <c r="N56" s="38" t="s">
        <v>20</v>
      </c>
      <c r="P56" s="35"/>
    </row>
    <row r="57" spans="1:16" ht="15.95" customHeight="1" x14ac:dyDescent="0.15">
      <c r="A57" s="17"/>
      <c r="B57" s="18" t="s">
        <v>45</v>
      </c>
      <c r="C57" s="11" t="s">
        <v>18</v>
      </c>
      <c r="D57" s="37">
        <v>0</v>
      </c>
      <c r="E57" s="37"/>
      <c r="F57" s="37"/>
      <c r="G57" s="37"/>
      <c r="H57" s="37"/>
      <c r="I57" s="37"/>
      <c r="J57" s="37"/>
      <c r="K57" s="37"/>
      <c r="L57" s="37"/>
      <c r="M57" s="37">
        <f t="shared" si="2"/>
        <v>0</v>
      </c>
      <c r="N57" s="37">
        <f>SUM(M57,D57)</f>
        <v>0</v>
      </c>
      <c r="P57" s="35"/>
    </row>
    <row r="58" spans="1:16" ht="15.95" customHeight="1" x14ac:dyDescent="0.15">
      <c r="A58" s="13"/>
      <c r="B58" s="19"/>
      <c r="C58" s="15" t="s">
        <v>19</v>
      </c>
      <c r="D58" s="38" t="s">
        <v>20</v>
      </c>
      <c r="E58" s="38">
        <f t="shared" ref="E58:L58" si="29">IF($M57=0,0,E57/$M57%)</f>
        <v>0</v>
      </c>
      <c r="F58" s="38">
        <f t="shared" si="29"/>
        <v>0</v>
      </c>
      <c r="G58" s="38">
        <f t="shared" si="29"/>
        <v>0</v>
      </c>
      <c r="H58" s="38">
        <f t="shared" si="29"/>
        <v>0</v>
      </c>
      <c r="I58" s="38">
        <f t="shared" si="29"/>
        <v>0</v>
      </c>
      <c r="J58" s="38">
        <f t="shared" si="29"/>
        <v>0</v>
      </c>
      <c r="K58" s="38">
        <f t="shared" si="29"/>
        <v>0</v>
      </c>
      <c r="L58" s="38">
        <f t="shared" si="29"/>
        <v>0</v>
      </c>
      <c r="M58" s="37">
        <f t="shared" si="2"/>
        <v>0</v>
      </c>
      <c r="N58" s="38" t="s">
        <v>20</v>
      </c>
      <c r="P58" s="35"/>
    </row>
    <row r="59" spans="1:16" ht="15.95" customHeight="1" x14ac:dyDescent="0.15">
      <c r="A59" s="17"/>
      <c r="B59" s="18" t="s">
        <v>46</v>
      </c>
      <c r="C59" s="11" t="s">
        <v>18</v>
      </c>
      <c r="D59" s="37"/>
      <c r="E59" s="37"/>
      <c r="F59" s="37"/>
      <c r="G59" s="37"/>
      <c r="H59" s="37"/>
      <c r="I59" s="37"/>
      <c r="J59" s="37">
        <v>0</v>
      </c>
      <c r="K59" s="37">
        <v>0</v>
      </c>
      <c r="L59" s="37">
        <v>0</v>
      </c>
      <c r="M59" s="37">
        <f t="shared" si="2"/>
        <v>0</v>
      </c>
      <c r="N59" s="37">
        <f>SUM(M59,D59)</f>
        <v>0</v>
      </c>
      <c r="P59" s="35"/>
    </row>
    <row r="60" spans="1:16" ht="15.95" customHeight="1" x14ac:dyDescent="0.15">
      <c r="A60" s="13"/>
      <c r="B60" s="19"/>
      <c r="C60" s="15" t="s">
        <v>19</v>
      </c>
      <c r="D60" s="38" t="s">
        <v>20</v>
      </c>
      <c r="E60" s="38">
        <f t="shared" ref="E60:L60" si="30">IF($M59=0,0,E59/$M59%)</f>
        <v>0</v>
      </c>
      <c r="F60" s="38">
        <f t="shared" si="30"/>
        <v>0</v>
      </c>
      <c r="G60" s="38">
        <f t="shared" si="30"/>
        <v>0</v>
      </c>
      <c r="H60" s="38">
        <f t="shared" si="30"/>
        <v>0</v>
      </c>
      <c r="I60" s="38">
        <f t="shared" si="30"/>
        <v>0</v>
      </c>
      <c r="J60" s="38">
        <f t="shared" si="30"/>
        <v>0</v>
      </c>
      <c r="K60" s="38">
        <f t="shared" si="30"/>
        <v>0</v>
      </c>
      <c r="L60" s="38">
        <f t="shared" si="30"/>
        <v>0</v>
      </c>
      <c r="M60" s="37">
        <f t="shared" si="2"/>
        <v>0</v>
      </c>
      <c r="N60" s="38" t="s">
        <v>20</v>
      </c>
      <c r="P60" s="35"/>
    </row>
    <row r="61" spans="1:16" ht="15.95" customHeight="1" x14ac:dyDescent="0.15">
      <c r="A61" s="17"/>
      <c r="B61" s="18" t="s">
        <v>47</v>
      </c>
      <c r="C61" s="11" t="s">
        <v>18</v>
      </c>
      <c r="D61" s="37">
        <v>0</v>
      </c>
      <c r="E61" s="37"/>
      <c r="F61" s="37"/>
      <c r="G61" s="37"/>
      <c r="H61" s="37"/>
      <c r="I61" s="37"/>
      <c r="J61" s="37"/>
      <c r="K61" s="37"/>
      <c r="L61" s="37"/>
      <c r="M61" s="37">
        <f t="shared" si="2"/>
        <v>0</v>
      </c>
      <c r="N61" s="37">
        <f>SUM(M61,D61)</f>
        <v>0</v>
      </c>
      <c r="P61" s="35"/>
    </row>
    <row r="62" spans="1:16" ht="15.95" customHeight="1" x14ac:dyDescent="0.15">
      <c r="A62" s="13"/>
      <c r="B62" s="19"/>
      <c r="C62" s="15" t="s">
        <v>19</v>
      </c>
      <c r="D62" s="38" t="s">
        <v>20</v>
      </c>
      <c r="E62" s="38">
        <f t="shared" ref="E62:L62" si="31">IF($M61=0,0,E61/$M61%)</f>
        <v>0</v>
      </c>
      <c r="F62" s="38">
        <f t="shared" si="31"/>
        <v>0</v>
      </c>
      <c r="G62" s="38">
        <f t="shared" si="31"/>
        <v>0</v>
      </c>
      <c r="H62" s="38">
        <f t="shared" si="31"/>
        <v>0</v>
      </c>
      <c r="I62" s="38">
        <f t="shared" si="31"/>
        <v>0</v>
      </c>
      <c r="J62" s="38">
        <f t="shared" si="31"/>
        <v>0</v>
      </c>
      <c r="K62" s="38">
        <f t="shared" si="31"/>
        <v>0</v>
      </c>
      <c r="L62" s="38">
        <f t="shared" si="31"/>
        <v>0</v>
      </c>
      <c r="M62" s="37">
        <f t="shared" si="2"/>
        <v>0</v>
      </c>
      <c r="N62" s="38" t="s">
        <v>20</v>
      </c>
      <c r="P62" s="35"/>
    </row>
    <row r="63" spans="1:16" ht="15.95" customHeight="1" x14ac:dyDescent="0.15">
      <c r="A63" s="17"/>
      <c r="B63" s="18" t="s">
        <v>48</v>
      </c>
      <c r="C63" s="11" t="s">
        <v>18</v>
      </c>
      <c r="D63" s="37"/>
      <c r="E63" s="37"/>
      <c r="F63" s="37"/>
      <c r="G63" s="37"/>
      <c r="H63" s="37"/>
      <c r="I63" s="37"/>
      <c r="J63" s="37"/>
      <c r="K63" s="37"/>
      <c r="L63" s="37"/>
      <c r="M63" s="37">
        <f t="shared" si="2"/>
        <v>0</v>
      </c>
      <c r="N63" s="37">
        <f>SUM(M63,D63)</f>
        <v>0</v>
      </c>
      <c r="P63" s="35"/>
    </row>
    <row r="64" spans="1:16" ht="15.95" customHeight="1" x14ac:dyDescent="0.15">
      <c r="A64" s="13"/>
      <c r="B64" s="19"/>
      <c r="C64" s="15" t="s">
        <v>19</v>
      </c>
      <c r="D64" s="38" t="s">
        <v>20</v>
      </c>
      <c r="E64" s="38">
        <f t="shared" ref="E64:L64" si="32">IF($M63=0,0,E63/$M63%)</f>
        <v>0</v>
      </c>
      <c r="F64" s="38">
        <f t="shared" si="32"/>
        <v>0</v>
      </c>
      <c r="G64" s="38">
        <f t="shared" si="32"/>
        <v>0</v>
      </c>
      <c r="H64" s="38">
        <f t="shared" si="32"/>
        <v>0</v>
      </c>
      <c r="I64" s="38">
        <f t="shared" si="32"/>
        <v>0</v>
      </c>
      <c r="J64" s="38">
        <f t="shared" si="32"/>
        <v>0</v>
      </c>
      <c r="K64" s="38">
        <f t="shared" si="32"/>
        <v>0</v>
      </c>
      <c r="L64" s="38">
        <f t="shared" si="32"/>
        <v>0</v>
      </c>
      <c r="M64" s="37">
        <f t="shared" si="2"/>
        <v>0</v>
      </c>
      <c r="N64" s="38" t="s">
        <v>20</v>
      </c>
      <c r="P64" s="35"/>
    </row>
    <row r="65" spans="1:16" ht="15.95" customHeight="1" x14ac:dyDescent="0.15">
      <c r="A65" s="17"/>
      <c r="B65" s="18" t="s">
        <v>49</v>
      </c>
      <c r="C65" s="11" t="s">
        <v>18</v>
      </c>
      <c r="D65" s="37">
        <v>142.19999999999999</v>
      </c>
      <c r="E65" s="37"/>
      <c r="F65" s="37"/>
      <c r="G65" s="37"/>
      <c r="H65" s="37"/>
      <c r="I65" s="37">
        <v>0</v>
      </c>
      <c r="J65" s="37">
        <v>0</v>
      </c>
      <c r="K65" s="37"/>
      <c r="L65" s="37">
        <v>0</v>
      </c>
      <c r="M65" s="37">
        <f t="shared" si="2"/>
        <v>0</v>
      </c>
      <c r="N65" s="37">
        <f>SUM(M65,D65)</f>
        <v>142.19999999999999</v>
      </c>
      <c r="P65" s="35"/>
    </row>
    <row r="66" spans="1:16" ht="15.95" customHeight="1" x14ac:dyDescent="0.15">
      <c r="A66" s="13"/>
      <c r="B66" s="19"/>
      <c r="C66" s="15" t="s">
        <v>19</v>
      </c>
      <c r="D66" s="38" t="s">
        <v>20</v>
      </c>
      <c r="E66" s="38">
        <f t="shared" ref="E66:L66" si="33">IF($M65=0,0,E65/$M65%)</f>
        <v>0</v>
      </c>
      <c r="F66" s="38">
        <f t="shared" si="33"/>
        <v>0</v>
      </c>
      <c r="G66" s="38">
        <f t="shared" si="33"/>
        <v>0</v>
      </c>
      <c r="H66" s="38">
        <f t="shared" si="33"/>
        <v>0</v>
      </c>
      <c r="I66" s="38">
        <f t="shared" si="33"/>
        <v>0</v>
      </c>
      <c r="J66" s="38">
        <f t="shared" si="33"/>
        <v>0</v>
      </c>
      <c r="K66" s="38">
        <f t="shared" si="33"/>
        <v>0</v>
      </c>
      <c r="L66" s="38">
        <f t="shared" si="33"/>
        <v>0</v>
      </c>
      <c r="M66" s="37">
        <f t="shared" si="2"/>
        <v>0</v>
      </c>
      <c r="N66" s="38" t="s">
        <v>20</v>
      </c>
      <c r="P66" s="35"/>
    </row>
    <row r="67" spans="1:16" ht="15.95" customHeight="1" x14ac:dyDescent="0.15">
      <c r="A67" s="17"/>
      <c r="B67" s="18" t="s">
        <v>50</v>
      </c>
      <c r="C67" s="11" t="s">
        <v>18</v>
      </c>
      <c r="D67" s="37">
        <v>0</v>
      </c>
      <c r="E67" s="37"/>
      <c r="F67" s="37"/>
      <c r="G67" s="37"/>
      <c r="H67" s="37"/>
      <c r="I67" s="37"/>
      <c r="J67" s="37"/>
      <c r="K67" s="37"/>
      <c r="L67" s="37"/>
      <c r="M67" s="37">
        <f t="shared" si="2"/>
        <v>0</v>
      </c>
      <c r="N67" s="37">
        <f>SUM(M67,D67)</f>
        <v>0</v>
      </c>
      <c r="P67" s="35"/>
    </row>
    <row r="68" spans="1:16" ht="15.95" customHeight="1" x14ac:dyDescent="0.15">
      <c r="A68" s="13"/>
      <c r="B68" s="19"/>
      <c r="C68" s="15" t="s">
        <v>19</v>
      </c>
      <c r="D68" s="38" t="s">
        <v>20</v>
      </c>
      <c r="E68" s="38">
        <f t="shared" ref="E68:L68" si="34">IF($M67=0,0,E67/$M67%)</f>
        <v>0</v>
      </c>
      <c r="F68" s="38">
        <f t="shared" si="34"/>
        <v>0</v>
      </c>
      <c r="G68" s="38">
        <f t="shared" si="34"/>
        <v>0</v>
      </c>
      <c r="H68" s="38">
        <f t="shared" si="34"/>
        <v>0</v>
      </c>
      <c r="I68" s="38">
        <f t="shared" si="34"/>
        <v>0</v>
      </c>
      <c r="J68" s="38">
        <f t="shared" si="34"/>
        <v>0</v>
      </c>
      <c r="K68" s="38">
        <f t="shared" si="34"/>
        <v>0</v>
      </c>
      <c r="L68" s="38">
        <f t="shared" si="34"/>
        <v>0</v>
      </c>
      <c r="M68" s="37">
        <f t="shared" si="2"/>
        <v>0</v>
      </c>
      <c r="N68" s="38" t="s">
        <v>20</v>
      </c>
      <c r="P68" s="35"/>
    </row>
    <row r="69" spans="1:16" ht="15.95" customHeight="1" x14ac:dyDescent="0.15">
      <c r="A69" s="17"/>
      <c r="B69" s="18" t="s">
        <v>51</v>
      </c>
      <c r="C69" s="11" t="s">
        <v>18</v>
      </c>
      <c r="D69" s="37">
        <v>0</v>
      </c>
      <c r="E69" s="37"/>
      <c r="F69" s="37"/>
      <c r="G69" s="37"/>
      <c r="H69" s="37"/>
      <c r="I69" s="37"/>
      <c r="J69" s="37"/>
      <c r="K69" s="37"/>
      <c r="L69" s="37"/>
      <c r="M69" s="37">
        <f t="shared" si="2"/>
        <v>0</v>
      </c>
      <c r="N69" s="37">
        <f>SUM(M69,D69)</f>
        <v>0</v>
      </c>
      <c r="P69" s="35"/>
    </row>
    <row r="70" spans="1:16" ht="15.95" customHeight="1" x14ac:dyDescent="0.15">
      <c r="A70" s="13"/>
      <c r="B70" s="19"/>
      <c r="C70" s="15" t="s">
        <v>19</v>
      </c>
      <c r="D70" s="38" t="s">
        <v>20</v>
      </c>
      <c r="E70" s="38">
        <f t="shared" ref="E70:L70" si="35">IF($M69=0,0,E69/$M69%)</f>
        <v>0</v>
      </c>
      <c r="F70" s="38">
        <f t="shared" si="35"/>
        <v>0</v>
      </c>
      <c r="G70" s="38">
        <f t="shared" si="35"/>
        <v>0</v>
      </c>
      <c r="H70" s="38">
        <f t="shared" si="35"/>
        <v>0</v>
      </c>
      <c r="I70" s="38">
        <f t="shared" si="35"/>
        <v>0</v>
      </c>
      <c r="J70" s="38">
        <f t="shared" si="35"/>
        <v>0</v>
      </c>
      <c r="K70" s="38">
        <f t="shared" si="35"/>
        <v>0</v>
      </c>
      <c r="L70" s="38">
        <f t="shared" si="35"/>
        <v>0</v>
      </c>
      <c r="M70" s="37">
        <f t="shared" si="2"/>
        <v>0</v>
      </c>
      <c r="N70" s="38" t="s">
        <v>20</v>
      </c>
      <c r="P70" s="35"/>
    </row>
    <row r="71" spans="1:16" ht="15.95" customHeight="1" x14ac:dyDescent="0.15">
      <c r="A71" s="17"/>
      <c r="B71" s="18" t="s">
        <v>52</v>
      </c>
      <c r="C71" s="11" t="s">
        <v>18</v>
      </c>
      <c r="D71" s="37">
        <v>1</v>
      </c>
      <c r="E71" s="37">
        <v>0</v>
      </c>
      <c r="F71" s="37">
        <v>0.4</v>
      </c>
      <c r="G71" s="37">
        <v>0.6</v>
      </c>
      <c r="H71" s="37">
        <v>3.3</v>
      </c>
      <c r="I71" s="37">
        <v>3.5</v>
      </c>
      <c r="J71" s="37">
        <v>1.3</v>
      </c>
      <c r="K71" s="37">
        <v>0</v>
      </c>
      <c r="L71" s="37">
        <v>0</v>
      </c>
      <c r="M71" s="37">
        <f t="shared" si="2"/>
        <v>9.1</v>
      </c>
      <c r="N71" s="37">
        <f>SUM(M71,D71)</f>
        <v>10.1</v>
      </c>
      <c r="P71" s="35"/>
    </row>
    <row r="72" spans="1:16" ht="15.95" customHeight="1" x14ac:dyDescent="0.15">
      <c r="A72" s="13"/>
      <c r="B72" s="19"/>
      <c r="C72" s="15" t="s">
        <v>19</v>
      </c>
      <c r="D72" s="38" t="s">
        <v>20</v>
      </c>
      <c r="E72" s="38">
        <f t="shared" ref="E72:L72" si="36">IF($M71=0,0,E71/$M71%)</f>
        <v>0</v>
      </c>
      <c r="F72" s="38">
        <f t="shared" si="36"/>
        <v>4.395604395604396</v>
      </c>
      <c r="G72" s="38">
        <f t="shared" si="36"/>
        <v>6.5934065934065931</v>
      </c>
      <c r="H72" s="38">
        <f t="shared" si="36"/>
        <v>36.263736263736263</v>
      </c>
      <c r="I72" s="38">
        <f t="shared" si="36"/>
        <v>38.46153846153846</v>
      </c>
      <c r="J72" s="38">
        <f t="shared" si="36"/>
        <v>14.285714285714286</v>
      </c>
      <c r="K72" s="38">
        <f t="shared" si="36"/>
        <v>0</v>
      </c>
      <c r="L72" s="38">
        <f t="shared" si="36"/>
        <v>0</v>
      </c>
      <c r="M72" s="37">
        <f t="shared" si="2"/>
        <v>100.00000000000001</v>
      </c>
      <c r="N72" s="38" t="s">
        <v>20</v>
      </c>
      <c r="P72" s="35"/>
    </row>
    <row r="73" spans="1:16" ht="15.95" customHeight="1" x14ac:dyDescent="0.15">
      <c r="A73" s="17"/>
      <c r="B73" s="18" t="s">
        <v>53</v>
      </c>
      <c r="C73" s="11" t="s">
        <v>18</v>
      </c>
      <c r="D73" s="37"/>
      <c r="E73" s="37"/>
      <c r="F73" s="37"/>
      <c r="G73" s="37"/>
      <c r="H73" s="37"/>
      <c r="I73" s="37"/>
      <c r="J73" s="37"/>
      <c r="K73" s="37"/>
      <c r="L73" s="37"/>
      <c r="M73" s="37">
        <f t="shared" si="2"/>
        <v>0</v>
      </c>
      <c r="N73" s="37">
        <f>SUM(M73,D73)</f>
        <v>0</v>
      </c>
      <c r="P73" s="35"/>
    </row>
    <row r="74" spans="1:16" ht="15.95" customHeight="1" x14ac:dyDescent="0.15">
      <c r="A74" s="13"/>
      <c r="B74" s="19"/>
      <c r="C74" s="15" t="s">
        <v>19</v>
      </c>
      <c r="D74" s="38" t="s">
        <v>20</v>
      </c>
      <c r="E74" s="38">
        <f t="shared" ref="E74:L74" si="37">IF($M73=0,0,E73/$M73%)</f>
        <v>0</v>
      </c>
      <c r="F74" s="38">
        <f t="shared" si="37"/>
        <v>0</v>
      </c>
      <c r="G74" s="38">
        <f t="shared" si="37"/>
        <v>0</v>
      </c>
      <c r="H74" s="38">
        <f t="shared" si="37"/>
        <v>0</v>
      </c>
      <c r="I74" s="38">
        <f t="shared" si="37"/>
        <v>0</v>
      </c>
      <c r="J74" s="38">
        <f t="shared" si="37"/>
        <v>0</v>
      </c>
      <c r="K74" s="38">
        <f t="shared" si="37"/>
        <v>0</v>
      </c>
      <c r="L74" s="38">
        <f t="shared" si="37"/>
        <v>0</v>
      </c>
      <c r="M74" s="37">
        <f t="shared" si="2"/>
        <v>0</v>
      </c>
      <c r="N74" s="38" t="s">
        <v>20</v>
      </c>
      <c r="P74" s="35"/>
    </row>
    <row r="75" spans="1:16" ht="15.95" customHeight="1" x14ac:dyDescent="0.15">
      <c r="A75" s="17"/>
      <c r="B75" s="18" t="s">
        <v>54</v>
      </c>
      <c r="C75" s="11" t="s">
        <v>18</v>
      </c>
      <c r="D75" s="37">
        <v>0</v>
      </c>
      <c r="E75" s="37"/>
      <c r="F75" s="37"/>
      <c r="G75" s="37"/>
      <c r="H75" s="37"/>
      <c r="I75" s="37"/>
      <c r="J75" s="37"/>
      <c r="K75" s="37"/>
      <c r="L75" s="37"/>
      <c r="M75" s="37">
        <f t="shared" si="2"/>
        <v>0</v>
      </c>
      <c r="N75" s="37">
        <f>SUM(M75,D75)</f>
        <v>0</v>
      </c>
      <c r="P75" s="35"/>
    </row>
    <row r="76" spans="1:16" ht="15.95" customHeight="1" x14ac:dyDescent="0.15">
      <c r="A76" s="13"/>
      <c r="B76" s="19"/>
      <c r="C76" s="15" t="s">
        <v>19</v>
      </c>
      <c r="D76" s="38" t="s">
        <v>20</v>
      </c>
      <c r="E76" s="38">
        <f t="shared" ref="E76:L76" si="38">IF($M75=0,0,E75/$M75%)</f>
        <v>0</v>
      </c>
      <c r="F76" s="38">
        <f t="shared" si="38"/>
        <v>0</v>
      </c>
      <c r="G76" s="38">
        <f t="shared" si="38"/>
        <v>0</v>
      </c>
      <c r="H76" s="38">
        <f t="shared" si="38"/>
        <v>0</v>
      </c>
      <c r="I76" s="38">
        <f t="shared" si="38"/>
        <v>0</v>
      </c>
      <c r="J76" s="38">
        <f t="shared" si="38"/>
        <v>0</v>
      </c>
      <c r="K76" s="38">
        <f t="shared" si="38"/>
        <v>0</v>
      </c>
      <c r="L76" s="38">
        <f t="shared" si="38"/>
        <v>0</v>
      </c>
      <c r="M76" s="37">
        <f t="shared" si="2"/>
        <v>0</v>
      </c>
      <c r="N76" s="38" t="s">
        <v>20</v>
      </c>
      <c r="P76" s="35"/>
    </row>
    <row r="77" spans="1:16" ht="15.95" customHeight="1" x14ac:dyDescent="0.15">
      <c r="A77" s="17"/>
      <c r="B77" s="18" t="s">
        <v>55</v>
      </c>
      <c r="C77" s="11" t="s">
        <v>18</v>
      </c>
      <c r="D77" s="37">
        <v>98.7</v>
      </c>
      <c r="E77" s="37">
        <v>0</v>
      </c>
      <c r="F77" s="37">
        <v>0</v>
      </c>
      <c r="G77" s="37">
        <v>10.9</v>
      </c>
      <c r="H77" s="37">
        <v>13.8</v>
      </c>
      <c r="I77" s="37">
        <v>6.2</v>
      </c>
      <c r="J77" s="37">
        <v>0</v>
      </c>
      <c r="K77" s="37">
        <v>0</v>
      </c>
      <c r="L77" s="37">
        <v>0</v>
      </c>
      <c r="M77" s="37">
        <f t="shared" si="2"/>
        <v>30.900000000000002</v>
      </c>
      <c r="N77" s="37">
        <f>SUM(M77,D77)</f>
        <v>129.6</v>
      </c>
      <c r="P77" s="35"/>
    </row>
    <row r="78" spans="1:16" ht="15.95" customHeight="1" x14ac:dyDescent="0.15">
      <c r="A78" s="13"/>
      <c r="B78" s="19"/>
      <c r="C78" s="15" t="s">
        <v>19</v>
      </c>
      <c r="D78" s="38" t="s">
        <v>20</v>
      </c>
      <c r="E78" s="38">
        <f t="shared" ref="E78:L78" si="39">IF($M77=0,0,E77/$M77%)</f>
        <v>0</v>
      </c>
      <c r="F78" s="38">
        <f t="shared" si="39"/>
        <v>0</v>
      </c>
      <c r="G78" s="38">
        <f t="shared" si="39"/>
        <v>35.275080906148872</v>
      </c>
      <c r="H78" s="38">
        <f t="shared" si="39"/>
        <v>44.660194174757287</v>
      </c>
      <c r="I78" s="38">
        <f t="shared" si="39"/>
        <v>20.064724919093852</v>
      </c>
      <c r="J78" s="38">
        <f t="shared" si="39"/>
        <v>0</v>
      </c>
      <c r="K78" s="38">
        <f t="shared" si="39"/>
        <v>0</v>
      </c>
      <c r="L78" s="38">
        <f t="shared" si="39"/>
        <v>0</v>
      </c>
      <c r="M78" s="37">
        <f t="shared" si="2"/>
        <v>100.00000000000001</v>
      </c>
      <c r="N78" s="38" t="s">
        <v>20</v>
      </c>
      <c r="P78" s="35"/>
    </row>
    <row r="79" spans="1:16" ht="15.75" customHeight="1" x14ac:dyDescent="0.15">
      <c r="A79" s="17"/>
      <c r="B79" s="18" t="s">
        <v>56</v>
      </c>
      <c r="C79" s="11" t="s">
        <v>18</v>
      </c>
      <c r="D79" s="37">
        <v>12.4</v>
      </c>
      <c r="E79" s="37">
        <v>0.1</v>
      </c>
      <c r="F79" s="37">
        <v>0.9</v>
      </c>
      <c r="G79" s="37">
        <v>0.1</v>
      </c>
      <c r="H79" s="37">
        <v>0</v>
      </c>
      <c r="I79" s="37">
        <v>0.4</v>
      </c>
      <c r="J79" s="37">
        <v>1</v>
      </c>
      <c r="K79" s="37">
        <v>0</v>
      </c>
      <c r="L79" s="37">
        <v>0</v>
      </c>
      <c r="M79" s="37">
        <f t="shared" si="2"/>
        <v>2.5</v>
      </c>
      <c r="N79" s="37">
        <f>SUM(M79,D79)</f>
        <v>14.9</v>
      </c>
      <c r="P79" s="35"/>
    </row>
    <row r="80" spans="1:16" ht="15.75" customHeight="1" x14ac:dyDescent="0.15">
      <c r="A80" s="13"/>
      <c r="B80" s="19"/>
      <c r="C80" s="15" t="s">
        <v>19</v>
      </c>
      <c r="D80" s="38" t="s">
        <v>20</v>
      </c>
      <c r="E80" s="38">
        <f t="shared" ref="E80:L80" si="40">IF($M79=0,0,E79/$M79%)</f>
        <v>4</v>
      </c>
      <c r="F80" s="38">
        <f t="shared" si="40"/>
        <v>36</v>
      </c>
      <c r="G80" s="38">
        <f t="shared" si="40"/>
        <v>4</v>
      </c>
      <c r="H80" s="38">
        <f t="shared" si="40"/>
        <v>0</v>
      </c>
      <c r="I80" s="38">
        <f t="shared" si="40"/>
        <v>16</v>
      </c>
      <c r="J80" s="38">
        <f t="shared" si="40"/>
        <v>40</v>
      </c>
      <c r="K80" s="38">
        <f t="shared" si="40"/>
        <v>0</v>
      </c>
      <c r="L80" s="38">
        <f t="shared" si="40"/>
        <v>0</v>
      </c>
      <c r="M80" s="37">
        <f t="shared" si="2"/>
        <v>100</v>
      </c>
      <c r="N80" s="38" t="s">
        <v>20</v>
      </c>
      <c r="P80" s="35"/>
    </row>
    <row r="81" spans="1:16" ht="15.75" customHeight="1" x14ac:dyDescent="0.15">
      <c r="A81" s="9" t="s">
        <v>57</v>
      </c>
      <c r="B81" s="10"/>
      <c r="C81" s="11" t="s">
        <v>18</v>
      </c>
      <c r="D81" s="37">
        <f>SUMIF($C$83:$C$102,"出荷量",D83:D102)</f>
        <v>0</v>
      </c>
      <c r="E81" s="37">
        <f t="shared" ref="E81:M81" si="41">SUMIF($C$83:$C$102,"出荷量",E83:E102)</f>
        <v>0</v>
      </c>
      <c r="F81" s="37">
        <f t="shared" si="41"/>
        <v>0</v>
      </c>
      <c r="G81" s="37">
        <f t="shared" si="41"/>
        <v>0</v>
      </c>
      <c r="H81" s="37">
        <f t="shared" si="41"/>
        <v>0</v>
      </c>
      <c r="I81" s="37">
        <f t="shared" si="41"/>
        <v>0</v>
      </c>
      <c r="J81" s="37">
        <f t="shared" si="41"/>
        <v>0</v>
      </c>
      <c r="K81" s="37">
        <f t="shared" si="41"/>
        <v>0</v>
      </c>
      <c r="L81" s="37">
        <f t="shared" si="41"/>
        <v>0</v>
      </c>
      <c r="M81" s="37">
        <f t="shared" si="41"/>
        <v>0</v>
      </c>
      <c r="N81" s="37">
        <f>SUM(M81,D81)</f>
        <v>0</v>
      </c>
      <c r="P81" s="35"/>
    </row>
    <row r="82" spans="1:16" ht="15.75" customHeight="1" x14ac:dyDescent="0.15">
      <c r="A82" s="13"/>
      <c r="B82" s="14"/>
      <c r="C82" s="15" t="s">
        <v>19</v>
      </c>
      <c r="D82" s="38" t="s">
        <v>20</v>
      </c>
      <c r="E82" s="38">
        <f t="shared" ref="E82:L82" si="42">IF($M81=0,0,E81/$M81%)</f>
        <v>0</v>
      </c>
      <c r="F82" s="38">
        <f t="shared" si="42"/>
        <v>0</v>
      </c>
      <c r="G82" s="38">
        <f t="shared" si="42"/>
        <v>0</v>
      </c>
      <c r="H82" s="38">
        <f t="shared" si="42"/>
        <v>0</v>
      </c>
      <c r="I82" s="38">
        <f t="shared" si="42"/>
        <v>0</v>
      </c>
      <c r="J82" s="38">
        <f t="shared" si="42"/>
        <v>0</v>
      </c>
      <c r="K82" s="38">
        <f t="shared" si="42"/>
        <v>0</v>
      </c>
      <c r="L82" s="38">
        <f t="shared" si="42"/>
        <v>0</v>
      </c>
      <c r="M82" s="37">
        <f>SUM(E82:L82)</f>
        <v>0</v>
      </c>
      <c r="N82" s="38" t="s">
        <v>20</v>
      </c>
      <c r="P82" s="35"/>
    </row>
    <row r="83" spans="1:16" ht="15.95" customHeight="1" x14ac:dyDescent="0.15">
      <c r="A83" s="17"/>
      <c r="B83" s="18" t="s">
        <v>60</v>
      </c>
      <c r="C83" s="11" t="s">
        <v>18</v>
      </c>
      <c r="D83" s="37">
        <v>0</v>
      </c>
      <c r="E83" s="37"/>
      <c r="F83" s="37"/>
      <c r="G83" s="37"/>
      <c r="H83" s="37"/>
      <c r="I83" s="37"/>
      <c r="J83" s="37"/>
      <c r="K83" s="37"/>
      <c r="L83" s="37"/>
      <c r="M83" s="37">
        <f t="shared" si="2"/>
        <v>0</v>
      </c>
      <c r="N83" s="37">
        <f>SUM(M83,D83)</f>
        <v>0</v>
      </c>
      <c r="P83" s="35"/>
    </row>
    <row r="84" spans="1:16" ht="15.95" customHeight="1" x14ac:dyDescent="0.15">
      <c r="A84" s="13"/>
      <c r="B84" s="19"/>
      <c r="C84" s="15" t="s">
        <v>19</v>
      </c>
      <c r="D84" s="38" t="s">
        <v>20</v>
      </c>
      <c r="E84" s="38">
        <f t="shared" ref="E84:L84" si="43">IF($M83=0,0,E83/$M83%)</f>
        <v>0</v>
      </c>
      <c r="F84" s="38">
        <f t="shared" si="43"/>
        <v>0</v>
      </c>
      <c r="G84" s="38">
        <f t="shared" si="43"/>
        <v>0</v>
      </c>
      <c r="H84" s="38">
        <f t="shared" si="43"/>
        <v>0</v>
      </c>
      <c r="I84" s="38">
        <f t="shared" si="43"/>
        <v>0</v>
      </c>
      <c r="J84" s="38">
        <f t="shared" si="43"/>
        <v>0</v>
      </c>
      <c r="K84" s="38">
        <f t="shared" si="43"/>
        <v>0</v>
      </c>
      <c r="L84" s="38">
        <f t="shared" si="43"/>
        <v>0</v>
      </c>
      <c r="M84" s="37">
        <f t="shared" si="2"/>
        <v>0</v>
      </c>
      <c r="N84" s="38" t="s">
        <v>20</v>
      </c>
      <c r="P84" s="35"/>
    </row>
    <row r="85" spans="1:16" ht="15.95" customHeight="1" x14ac:dyDescent="0.15">
      <c r="A85" s="17"/>
      <c r="B85" s="18" t="s">
        <v>61</v>
      </c>
      <c r="C85" s="11" t="s">
        <v>18</v>
      </c>
      <c r="D85" s="37">
        <v>0</v>
      </c>
      <c r="E85" s="37"/>
      <c r="F85" s="37"/>
      <c r="G85" s="37"/>
      <c r="H85" s="37"/>
      <c r="I85" s="37"/>
      <c r="J85" s="37"/>
      <c r="K85" s="37"/>
      <c r="L85" s="37"/>
      <c r="M85" s="37">
        <f t="shared" si="2"/>
        <v>0</v>
      </c>
      <c r="N85" s="37">
        <f>SUM(M85,D85)</f>
        <v>0</v>
      </c>
      <c r="P85" s="35"/>
    </row>
    <row r="86" spans="1:16" ht="15.95" customHeight="1" x14ac:dyDescent="0.15">
      <c r="A86" s="13"/>
      <c r="B86" s="19"/>
      <c r="C86" s="15" t="s">
        <v>19</v>
      </c>
      <c r="D86" s="38" t="s">
        <v>20</v>
      </c>
      <c r="E86" s="38">
        <f t="shared" ref="E86:L86" si="44">IF($M85=0,0,E85/$M85%)</f>
        <v>0</v>
      </c>
      <c r="F86" s="38">
        <f t="shared" si="44"/>
        <v>0</v>
      </c>
      <c r="G86" s="38">
        <f t="shared" si="44"/>
        <v>0</v>
      </c>
      <c r="H86" s="38">
        <f t="shared" si="44"/>
        <v>0</v>
      </c>
      <c r="I86" s="38">
        <f t="shared" si="44"/>
        <v>0</v>
      </c>
      <c r="J86" s="38">
        <f t="shared" si="44"/>
        <v>0</v>
      </c>
      <c r="K86" s="38">
        <f t="shared" si="44"/>
        <v>0</v>
      </c>
      <c r="L86" s="38">
        <f t="shared" si="44"/>
        <v>0</v>
      </c>
      <c r="M86" s="37">
        <f t="shared" si="2"/>
        <v>0</v>
      </c>
      <c r="N86" s="38" t="s">
        <v>20</v>
      </c>
      <c r="P86" s="35"/>
    </row>
    <row r="87" spans="1:16" ht="15.95" customHeight="1" x14ac:dyDescent="0.15">
      <c r="A87" s="17"/>
      <c r="B87" s="18" t="s">
        <v>62</v>
      </c>
      <c r="C87" s="11" t="s">
        <v>18</v>
      </c>
      <c r="D87" s="37">
        <v>0</v>
      </c>
      <c r="E87" s="37"/>
      <c r="F87" s="37"/>
      <c r="G87" s="37"/>
      <c r="H87" s="37"/>
      <c r="I87" s="37"/>
      <c r="J87" s="37"/>
      <c r="K87" s="37"/>
      <c r="L87" s="37"/>
      <c r="M87" s="37">
        <f t="shared" si="2"/>
        <v>0</v>
      </c>
      <c r="N87" s="37">
        <f>SUM(M87,D87)</f>
        <v>0</v>
      </c>
      <c r="P87" s="35"/>
    </row>
    <row r="88" spans="1:16" ht="15.95" customHeight="1" x14ac:dyDescent="0.15">
      <c r="A88" s="13"/>
      <c r="B88" s="19"/>
      <c r="C88" s="15" t="s">
        <v>19</v>
      </c>
      <c r="D88" s="38" t="s">
        <v>20</v>
      </c>
      <c r="E88" s="38">
        <f t="shared" ref="E88:L88" si="45">IF($M87=0,0,E87/$M87%)</f>
        <v>0</v>
      </c>
      <c r="F88" s="38">
        <f t="shared" si="45"/>
        <v>0</v>
      </c>
      <c r="G88" s="38">
        <f t="shared" si="45"/>
        <v>0</v>
      </c>
      <c r="H88" s="38">
        <f t="shared" si="45"/>
        <v>0</v>
      </c>
      <c r="I88" s="38">
        <f t="shared" si="45"/>
        <v>0</v>
      </c>
      <c r="J88" s="38">
        <f t="shared" si="45"/>
        <v>0</v>
      </c>
      <c r="K88" s="38">
        <f t="shared" si="45"/>
        <v>0</v>
      </c>
      <c r="L88" s="38">
        <f t="shared" si="45"/>
        <v>0</v>
      </c>
      <c r="M88" s="37">
        <f t="shared" si="2"/>
        <v>0</v>
      </c>
      <c r="N88" s="38" t="s">
        <v>20</v>
      </c>
      <c r="P88" s="35"/>
    </row>
    <row r="89" spans="1:16" ht="15.95" customHeight="1" x14ac:dyDescent="0.15">
      <c r="A89" s="17"/>
      <c r="B89" s="18" t="s">
        <v>63</v>
      </c>
      <c r="C89" s="11" t="s">
        <v>18</v>
      </c>
      <c r="D89" s="37">
        <v>0</v>
      </c>
      <c r="E89" s="37"/>
      <c r="F89" s="37"/>
      <c r="G89" s="37"/>
      <c r="H89" s="37"/>
      <c r="I89" s="37"/>
      <c r="J89" s="37"/>
      <c r="K89" s="37"/>
      <c r="L89" s="37"/>
      <c r="M89" s="37">
        <f t="shared" si="2"/>
        <v>0</v>
      </c>
      <c r="N89" s="37">
        <f>SUM(M89,D89)</f>
        <v>0</v>
      </c>
      <c r="P89" s="35"/>
    </row>
    <row r="90" spans="1:16" ht="15.95" customHeight="1" x14ac:dyDescent="0.15">
      <c r="A90" s="13"/>
      <c r="B90" s="19"/>
      <c r="C90" s="15" t="s">
        <v>19</v>
      </c>
      <c r="D90" s="38" t="s">
        <v>20</v>
      </c>
      <c r="E90" s="38">
        <f t="shared" ref="E90:L90" si="46">IF($M89=0,0,E89/$M89%)</f>
        <v>0</v>
      </c>
      <c r="F90" s="38">
        <f t="shared" si="46"/>
        <v>0</v>
      </c>
      <c r="G90" s="38">
        <f t="shared" si="46"/>
        <v>0</v>
      </c>
      <c r="H90" s="38">
        <f t="shared" si="46"/>
        <v>0</v>
      </c>
      <c r="I90" s="38">
        <f t="shared" si="46"/>
        <v>0</v>
      </c>
      <c r="J90" s="38">
        <f t="shared" si="46"/>
        <v>0</v>
      </c>
      <c r="K90" s="38">
        <f t="shared" si="46"/>
        <v>0</v>
      </c>
      <c r="L90" s="38">
        <f t="shared" si="46"/>
        <v>0</v>
      </c>
      <c r="M90" s="37">
        <f t="shared" si="2"/>
        <v>0</v>
      </c>
      <c r="N90" s="38" t="s">
        <v>20</v>
      </c>
      <c r="P90" s="35"/>
    </row>
    <row r="91" spans="1:16" ht="15.95" customHeight="1" x14ac:dyDescent="0.15">
      <c r="A91" s="17"/>
      <c r="B91" s="18" t="s">
        <v>64</v>
      </c>
      <c r="C91" s="11" t="s">
        <v>18</v>
      </c>
      <c r="D91" s="37">
        <v>0</v>
      </c>
      <c r="E91" s="37"/>
      <c r="F91" s="37"/>
      <c r="G91" s="37"/>
      <c r="H91" s="37"/>
      <c r="I91" s="37"/>
      <c r="J91" s="37"/>
      <c r="K91" s="37"/>
      <c r="L91" s="37"/>
      <c r="M91" s="37">
        <f t="shared" si="2"/>
        <v>0</v>
      </c>
      <c r="N91" s="37">
        <f>SUM(M91,D91)</f>
        <v>0</v>
      </c>
      <c r="P91" s="35"/>
    </row>
    <row r="92" spans="1:16" ht="15.95" customHeight="1" x14ac:dyDescent="0.15">
      <c r="A92" s="13"/>
      <c r="B92" s="19"/>
      <c r="C92" s="15" t="s">
        <v>19</v>
      </c>
      <c r="D92" s="38" t="s">
        <v>20</v>
      </c>
      <c r="E92" s="38">
        <f t="shared" ref="E92:L92" si="47">IF($M91=0,0,E91/$M91%)</f>
        <v>0</v>
      </c>
      <c r="F92" s="38">
        <f t="shared" si="47"/>
        <v>0</v>
      </c>
      <c r="G92" s="38">
        <f t="shared" si="47"/>
        <v>0</v>
      </c>
      <c r="H92" s="38">
        <f t="shared" si="47"/>
        <v>0</v>
      </c>
      <c r="I92" s="38">
        <f t="shared" si="47"/>
        <v>0</v>
      </c>
      <c r="J92" s="38">
        <f t="shared" si="47"/>
        <v>0</v>
      </c>
      <c r="K92" s="38">
        <f t="shared" si="47"/>
        <v>0</v>
      </c>
      <c r="L92" s="38">
        <f t="shared" si="47"/>
        <v>0</v>
      </c>
      <c r="M92" s="37">
        <f t="shared" si="2"/>
        <v>0</v>
      </c>
      <c r="N92" s="38" t="s">
        <v>20</v>
      </c>
      <c r="P92" s="35"/>
    </row>
    <row r="93" spans="1:16" ht="15.95" customHeight="1" x14ac:dyDescent="0.15">
      <c r="A93" s="17"/>
      <c r="B93" s="18" t="s">
        <v>65</v>
      </c>
      <c r="C93" s="11" t="s">
        <v>18</v>
      </c>
      <c r="D93" s="37">
        <v>0</v>
      </c>
      <c r="E93" s="37"/>
      <c r="F93" s="37"/>
      <c r="G93" s="37"/>
      <c r="H93" s="37"/>
      <c r="I93" s="37"/>
      <c r="J93" s="37"/>
      <c r="K93" s="37"/>
      <c r="L93" s="37"/>
      <c r="M93" s="37">
        <f t="shared" si="2"/>
        <v>0</v>
      </c>
      <c r="N93" s="37">
        <f>SUM(M93,D93)</f>
        <v>0</v>
      </c>
      <c r="P93" s="35"/>
    </row>
    <row r="94" spans="1:16" ht="15.95" customHeight="1" x14ac:dyDescent="0.15">
      <c r="A94" s="13"/>
      <c r="B94" s="19"/>
      <c r="C94" s="15" t="s">
        <v>19</v>
      </c>
      <c r="D94" s="38" t="s">
        <v>20</v>
      </c>
      <c r="E94" s="38">
        <f t="shared" ref="E94:L94" si="48">IF($M93=0,0,E93/$M93%)</f>
        <v>0</v>
      </c>
      <c r="F94" s="38">
        <f t="shared" si="48"/>
        <v>0</v>
      </c>
      <c r="G94" s="38">
        <f t="shared" si="48"/>
        <v>0</v>
      </c>
      <c r="H94" s="38">
        <f t="shared" si="48"/>
        <v>0</v>
      </c>
      <c r="I94" s="38">
        <f t="shared" si="48"/>
        <v>0</v>
      </c>
      <c r="J94" s="38">
        <f t="shared" si="48"/>
        <v>0</v>
      </c>
      <c r="K94" s="38">
        <f t="shared" si="48"/>
        <v>0</v>
      </c>
      <c r="L94" s="38">
        <f t="shared" si="48"/>
        <v>0</v>
      </c>
      <c r="M94" s="37">
        <f t="shared" si="2"/>
        <v>0</v>
      </c>
      <c r="N94" s="38" t="s">
        <v>20</v>
      </c>
      <c r="P94" s="35"/>
    </row>
    <row r="95" spans="1:16" ht="15.95" customHeight="1" x14ac:dyDescent="0.15">
      <c r="A95" s="17"/>
      <c r="B95" s="18" t="s">
        <v>66</v>
      </c>
      <c r="C95" s="11" t="s">
        <v>18</v>
      </c>
      <c r="D95" s="37">
        <v>0</v>
      </c>
      <c r="E95" s="37"/>
      <c r="F95" s="37"/>
      <c r="G95" s="37"/>
      <c r="H95" s="37"/>
      <c r="I95" s="37"/>
      <c r="J95" s="37"/>
      <c r="K95" s="37"/>
      <c r="L95" s="37"/>
      <c r="M95" s="37">
        <f t="shared" si="2"/>
        <v>0</v>
      </c>
      <c r="N95" s="37">
        <f>SUM(M95,D95)</f>
        <v>0</v>
      </c>
      <c r="P95" s="35"/>
    </row>
    <row r="96" spans="1:16" ht="15.95" customHeight="1" x14ac:dyDescent="0.15">
      <c r="A96" s="13"/>
      <c r="B96" s="19"/>
      <c r="C96" s="15" t="s">
        <v>19</v>
      </c>
      <c r="D96" s="38" t="s">
        <v>20</v>
      </c>
      <c r="E96" s="38">
        <f t="shared" ref="E96:L96" si="49">IF($M95=0,0,E95/$M95%)</f>
        <v>0</v>
      </c>
      <c r="F96" s="38">
        <f t="shared" si="49"/>
        <v>0</v>
      </c>
      <c r="G96" s="38">
        <f t="shared" si="49"/>
        <v>0</v>
      </c>
      <c r="H96" s="38">
        <f t="shared" si="49"/>
        <v>0</v>
      </c>
      <c r="I96" s="38">
        <f t="shared" si="49"/>
        <v>0</v>
      </c>
      <c r="J96" s="38">
        <f t="shared" si="49"/>
        <v>0</v>
      </c>
      <c r="K96" s="38">
        <f t="shared" si="49"/>
        <v>0</v>
      </c>
      <c r="L96" s="38">
        <f t="shared" si="49"/>
        <v>0</v>
      </c>
      <c r="M96" s="37">
        <f t="shared" si="2"/>
        <v>0</v>
      </c>
      <c r="N96" s="38" t="s">
        <v>20</v>
      </c>
      <c r="P96" s="35"/>
    </row>
    <row r="97" spans="1:16" ht="15.95" customHeight="1" x14ac:dyDescent="0.15">
      <c r="A97" s="17"/>
      <c r="B97" s="18" t="s">
        <v>67</v>
      </c>
      <c r="C97" s="11" t="s">
        <v>18</v>
      </c>
      <c r="D97" s="37">
        <v>0</v>
      </c>
      <c r="E97" s="37"/>
      <c r="F97" s="37"/>
      <c r="G97" s="37"/>
      <c r="H97" s="37"/>
      <c r="I97" s="37"/>
      <c r="J97" s="37"/>
      <c r="K97" s="37"/>
      <c r="L97" s="37"/>
      <c r="M97" s="37">
        <f t="shared" si="2"/>
        <v>0</v>
      </c>
      <c r="N97" s="37">
        <f>SUM(M97,D97)</f>
        <v>0</v>
      </c>
      <c r="P97" s="35"/>
    </row>
    <row r="98" spans="1:16" ht="15.95" customHeight="1" x14ac:dyDescent="0.15">
      <c r="A98" s="13"/>
      <c r="B98" s="19"/>
      <c r="C98" s="15" t="s">
        <v>19</v>
      </c>
      <c r="D98" s="38" t="s">
        <v>20</v>
      </c>
      <c r="E98" s="38">
        <f t="shared" ref="E98:L98" si="50">IF($M97=0,0,E97/$M97%)</f>
        <v>0</v>
      </c>
      <c r="F98" s="38">
        <f t="shared" si="50"/>
        <v>0</v>
      </c>
      <c r="G98" s="38">
        <f t="shared" si="50"/>
        <v>0</v>
      </c>
      <c r="H98" s="38">
        <f t="shared" si="50"/>
        <v>0</v>
      </c>
      <c r="I98" s="38">
        <f t="shared" si="50"/>
        <v>0</v>
      </c>
      <c r="J98" s="38">
        <f t="shared" si="50"/>
        <v>0</v>
      </c>
      <c r="K98" s="38">
        <f t="shared" si="50"/>
        <v>0</v>
      </c>
      <c r="L98" s="38">
        <f t="shared" si="50"/>
        <v>0</v>
      </c>
      <c r="M98" s="37">
        <f t="shared" si="2"/>
        <v>0</v>
      </c>
      <c r="N98" s="38" t="s">
        <v>20</v>
      </c>
      <c r="P98" s="35"/>
    </row>
    <row r="99" spans="1:16" ht="15.95" customHeight="1" x14ac:dyDescent="0.15">
      <c r="A99" s="17"/>
      <c r="B99" s="18" t="s">
        <v>68</v>
      </c>
      <c r="C99" s="11" t="s">
        <v>18</v>
      </c>
      <c r="D99" s="37">
        <v>0</v>
      </c>
      <c r="E99" s="37"/>
      <c r="F99" s="37"/>
      <c r="G99" s="37"/>
      <c r="H99" s="37"/>
      <c r="I99" s="37"/>
      <c r="J99" s="37"/>
      <c r="K99" s="37"/>
      <c r="L99" s="37"/>
      <c r="M99" s="37">
        <f t="shared" si="2"/>
        <v>0</v>
      </c>
      <c r="N99" s="37">
        <f>SUM(M99,D99)</f>
        <v>0</v>
      </c>
      <c r="P99" s="35"/>
    </row>
    <row r="100" spans="1:16" ht="15.95" customHeight="1" x14ac:dyDescent="0.15">
      <c r="A100" s="13"/>
      <c r="B100" s="19"/>
      <c r="C100" s="15" t="s">
        <v>19</v>
      </c>
      <c r="D100" s="38" t="s">
        <v>20</v>
      </c>
      <c r="E100" s="38">
        <f t="shared" ref="E100:L100" si="51">IF($M99=0,0,E99/$M99%)</f>
        <v>0</v>
      </c>
      <c r="F100" s="38">
        <f t="shared" si="51"/>
        <v>0</v>
      </c>
      <c r="G100" s="38">
        <f t="shared" si="51"/>
        <v>0</v>
      </c>
      <c r="H100" s="38">
        <f t="shared" si="51"/>
        <v>0</v>
      </c>
      <c r="I100" s="38">
        <f t="shared" si="51"/>
        <v>0</v>
      </c>
      <c r="J100" s="38">
        <f t="shared" si="51"/>
        <v>0</v>
      </c>
      <c r="K100" s="38">
        <f t="shared" si="51"/>
        <v>0</v>
      </c>
      <c r="L100" s="38">
        <f t="shared" si="51"/>
        <v>0</v>
      </c>
      <c r="M100" s="37">
        <f t="shared" si="2"/>
        <v>0</v>
      </c>
      <c r="N100" s="38" t="s">
        <v>20</v>
      </c>
      <c r="P100" s="35"/>
    </row>
    <row r="101" spans="1:16" ht="15.95" customHeight="1" x14ac:dyDescent="0.15">
      <c r="A101" s="17"/>
      <c r="B101" s="18" t="s">
        <v>69</v>
      </c>
      <c r="C101" s="11" t="s">
        <v>18</v>
      </c>
      <c r="D101" s="37">
        <v>0</v>
      </c>
      <c r="E101" s="37"/>
      <c r="F101" s="37"/>
      <c r="G101" s="37"/>
      <c r="H101" s="37"/>
      <c r="I101" s="37"/>
      <c r="J101" s="37"/>
      <c r="K101" s="37"/>
      <c r="L101" s="37"/>
      <c r="M101" s="37">
        <f t="shared" si="2"/>
        <v>0</v>
      </c>
      <c r="N101" s="37">
        <f>SUM(M101,D101)</f>
        <v>0</v>
      </c>
      <c r="P101" s="35"/>
    </row>
    <row r="102" spans="1:16" ht="15.95" customHeight="1" x14ac:dyDescent="0.15">
      <c r="A102" s="13"/>
      <c r="B102" s="19"/>
      <c r="C102" s="15" t="s">
        <v>19</v>
      </c>
      <c r="D102" s="38" t="s">
        <v>20</v>
      </c>
      <c r="E102" s="38">
        <f t="shared" ref="E102:L102" si="52">IF($M101=0,0,E101/$M101%)</f>
        <v>0</v>
      </c>
      <c r="F102" s="38">
        <f t="shared" si="52"/>
        <v>0</v>
      </c>
      <c r="G102" s="38">
        <f t="shared" si="52"/>
        <v>0</v>
      </c>
      <c r="H102" s="38">
        <f t="shared" si="52"/>
        <v>0</v>
      </c>
      <c r="I102" s="38">
        <f t="shared" si="52"/>
        <v>0</v>
      </c>
      <c r="J102" s="38">
        <f t="shared" si="52"/>
        <v>0</v>
      </c>
      <c r="K102" s="38">
        <f t="shared" si="52"/>
        <v>0</v>
      </c>
      <c r="L102" s="38">
        <f t="shared" si="52"/>
        <v>0</v>
      </c>
      <c r="M102" s="37">
        <f t="shared" si="2"/>
        <v>0</v>
      </c>
      <c r="N102" s="38" t="s">
        <v>20</v>
      </c>
      <c r="P102" s="35"/>
    </row>
    <row r="103" spans="1:16" ht="15.75" hidden="1" customHeight="1" x14ac:dyDescent="0.15">
      <c r="A103" s="13" t="s">
        <v>58</v>
      </c>
      <c r="B103" s="10"/>
      <c r="C103" s="11" t="s">
        <v>18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>
        <f t="shared" ref="M103:M108" si="53">SUM(E103:L103)</f>
        <v>0</v>
      </c>
      <c r="N103" s="37">
        <f>SUM(M103,D103)</f>
        <v>0</v>
      </c>
      <c r="P103" s="35"/>
    </row>
    <row r="104" spans="1:16" ht="15.75" hidden="1" customHeight="1" x14ac:dyDescent="0.15">
      <c r="A104" s="21"/>
      <c r="B104" s="14"/>
      <c r="C104" s="15" t="s">
        <v>19</v>
      </c>
      <c r="D104" s="37"/>
      <c r="E104" s="38"/>
      <c r="F104" s="38"/>
      <c r="G104" s="38"/>
      <c r="H104" s="38"/>
      <c r="I104" s="38"/>
      <c r="J104" s="38"/>
      <c r="K104" s="38"/>
      <c r="L104" s="38"/>
      <c r="M104" s="37">
        <f t="shared" si="53"/>
        <v>0</v>
      </c>
      <c r="N104" s="37">
        <f>SUM(M104,D104)</f>
        <v>0</v>
      </c>
      <c r="P104" s="35"/>
    </row>
    <row r="105" spans="1:16" ht="15.75" hidden="1" customHeight="1" x14ac:dyDescent="0.15">
      <c r="A105" s="9" t="s">
        <v>59</v>
      </c>
      <c r="B105" s="10"/>
      <c r="C105" s="11" t="s">
        <v>18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>
        <f t="shared" si="53"/>
        <v>0</v>
      </c>
      <c r="N105" s="37">
        <f>SUM(M105,D105)</f>
        <v>0</v>
      </c>
      <c r="P105" s="35"/>
    </row>
    <row r="106" spans="1:16" ht="15.75" hidden="1" customHeight="1" x14ac:dyDescent="0.15">
      <c r="A106" s="21"/>
      <c r="B106" s="14"/>
      <c r="C106" s="15" t="s">
        <v>19</v>
      </c>
      <c r="D106" s="37"/>
      <c r="E106" s="38"/>
      <c r="F106" s="38"/>
      <c r="G106" s="38"/>
      <c r="H106" s="38"/>
      <c r="I106" s="38"/>
      <c r="J106" s="38"/>
      <c r="K106" s="38"/>
      <c r="L106" s="38"/>
      <c r="M106" s="37">
        <f t="shared" si="53"/>
        <v>0</v>
      </c>
      <c r="N106" s="37">
        <f>SUM(M106,D106)</f>
        <v>0</v>
      </c>
      <c r="P106" s="35"/>
    </row>
    <row r="107" spans="1:16" ht="15.95" customHeight="1" x14ac:dyDescent="0.15">
      <c r="A107" s="9" t="s">
        <v>70</v>
      </c>
      <c r="B107" s="10"/>
      <c r="C107" s="11" t="s">
        <v>18</v>
      </c>
      <c r="D107" s="37">
        <v>108563.09999999999</v>
      </c>
      <c r="E107" s="37">
        <v>0</v>
      </c>
      <c r="F107" s="37"/>
      <c r="G107" s="37"/>
      <c r="H107" s="37"/>
      <c r="I107" s="37"/>
      <c r="J107" s="37"/>
      <c r="K107" s="37"/>
      <c r="L107" s="37"/>
      <c r="M107" s="37">
        <f t="shared" si="53"/>
        <v>0</v>
      </c>
      <c r="N107" s="37">
        <f>SUM(M107,D107)</f>
        <v>108563.09999999999</v>
      </c>
      <c r="P107" s="35"/>
    </row>
    <row r="108" spans="1:16" ht="15.95" customHeight="1" x14ac:dyDescent="0.15">
      <c r="A108" s="21"/>
      <c r="B108" s="14"/>
      <c r="C108" s="15" t="s">
        <v>19</v>
      </c>
      <c r="D108" s="38" t="s">
        <v>20</v>
      </c>
      <c r="E108" s="38">
        <f t="shared" ref="E108:L108" si="54">IF($M107=0,0,E107/$M107%)</f>
        <v>0</v>
      </c>
      <c r="F108" s="38">
        <f t="shared" si="54"/>
        <v>0</v>
      </c>
      <c r="G108" s="38">
        <f t="shared" si="54"/>
        <v>0</v>
      </c>
      <c r="H108" s="38">
        <f t="shared" si="54"/>
        <v>0</v>
      </c>
      <c r="I108" s="38">
        <f t="shared" si="54"/>
        <v>0</v>
      </c>
      <c r="J108" s="38">
        <f t="shared" si="54"/>
        <v>0</v>
      </c>
      <c r="K108" s="38">
        <f t="shared" si="54"/>
        <v>0</v>
      </c>
      <c r="L108" s="38">
        <f t="shared" si="54"/>
        <v>0</v>
      </c>
      <c r="M108" s="37">
        <f t="shared" si="53"/>
        <v>0</v>
      </c>
      <c r="N108" s="38" t="s">
        <v>20</v>
      </c>
      <c r="P108" s="35"/>
    </row>
    <row r="109" spans="1:16" ht="15.95" customHeight="1" x14ac:dyDescent="0.15">
      <c r="A109" s="9" t="s">
        <v>71</v>
      </c>
      <c r="B109" s="10"/>
      <c r="C109" s="20" t="s">
        <v>111</v>
      </c>
      <c r="D109" s="37">
        <f>SUM(D111,D113,D115,D117,D119,D121,D123,D125,D127)</f>
        <v>13414.800000000001</v>
      </c>
      <c r="E109" s="37">
        <f t="shared" ref="E109:L109" si="55">SUM(E111,E113,E115,E117,E119,E121,E123,E125,E127)</f>
        <v>5176.4000000000005</v>
      </c>
      <c r="F109" s="37">
        <f t="shared" si="55"/>
        <v>1106.5999999999999</v>
      </c>
      <c r="G109" s="37">
        <f t="shared" si="55"/>
        <v>56813.899999999987</v>
      </c>
      <c r="H109" s="37">
        <f t="shared" si="55"/>
        <v>11588.300000000001</v>
      </c>
      <c r="I109" s="37">
        <f t="shared" si="55"/>
        <v>15469.899999999998</v>
      </c>
      <c r="J109" s="37">
        <f t="shared" si="55"/>
        <v>2667.2</v>
      </c>
      <c r="K109" s="37">
        <f t="shared" si="55"/>
        <v>0</v>
      </c>
      <c r="L109" s="37">
        <f t="shared" si="55"/>
        <v>530.50000000000034</v>
      </c>
      <c r="M109" s="37">
        <f t="shared" si="2"/>
        <v>93352.799999999974</v>
      </c>
      <c r="N109" s="37">
        <f>SUM(M109,D109)</f>
        <v>106767.59999999998</v>
      </c>
      <c r="P109" s="35"/>
    </row>
    <row r="110" spans="1:16" ht="15.95" customHeight="1" x14ac:dyDescent="0.15">
      <c r="A110" s="13"/>
      <c r="B110" s="14"/>
      <c r="C110" s="15" t="s">
        <v>19</v>
      </c>
      <c r="D110" s="38" t="s">
        <v>20</v>
      </c>
      <c r="E110" s="38">
        <f t="shared" ref="E110:L110" si="56">IF($M109=0,0,E109/$M109%)</f>
        <v>5.5449863314223053</v>
      </c>
      <c r="F110" s="38">
        <f t="shared" si="56"/>
        <v>1.185395617485496</v>
      </c>
      <c r="G110" s="38">
        <f t="shared" si="56"/>
        <v>60.859342194342325</v>
      </c>
      <c r="H110" s="38">
        <f t="shared" si="56"/>
        <v>12.413446623989858</v>
      </c>
      <c r="I110" s="38">
        <f t="shared" si="56"/>
        <v>16.571436528952535</v>
      </c>
      <c r="J110" s="38">
        <f t="shared" si="56"/>
        <v>2.8571183724537459</v>
      </c>
      <c r="K110" s="38">
        <f t="shared" si="56"/>
        <v>0</v>
      </c>
      <c r="L110" s="38">
        <f t="shared" si="56"/>
        <v>0.56827433135374672</v>
      </c>
      <c r="M110" s="37">
        <f t="shared" si="2"/>
        <v>100</v>
      </c>
      <c r="N110" s="38" t="s">
        <v>20</v>
      </c>
      <c r="P110" s="35"/>
    </row>
    <row r="111" spans="1:16" ht="15.95" customHeight="1" x14ac:dyDescent="0.15">
      <c r="A111" s="17"/>
      <c r="B111" s="18" t="s">
        <v>72</v>
      </c>
      <c r="C111" s="11" t="s">
        <v>18</v>
      </c>
      <c r="D111" s="37">
        <v>823.80000000000007</v>
      </c>
      <c r="E111" s="37">
        <v>3848.8</v>
      </c>
      <c r="F111" s="37">
        <v>1106.5999999999999</v>
      </c>
      <c r="G111" s="37">
        <v>20354.699999999997</v>
      </c>
      <c r="H111" s="37">
        <v>7080.3</v>
      </c>
      <c r="I111" s="37">
        <v>9028.9</v>
      </c>
      <c r="J111" s="37">
        <v>2667.2</v>
      </c>
      <c r="K111" s="37">
        <v>0</v>
      </c>
      <c r="L111" s="37">
        <v>0</v>
      </c>
      <c r="M111" s="37">
        <f t="shared" ref="M111:M136" si="57">SUM(E111:L111)</f>
        <v>44086.499999999993</v>
      </c>
      <c r="N111" s="37">
        <f>SUM(M111,D111)</f>
        <v>44910.299999999996</v>
      </c>
      <c r="P111" s="35"/>
    </row>
    <row r="112" spans="1:16" ht="15.95" customHeight="1" x14ac:dyDescent="0.15">
      <c r="A112" s="13"/>
      <c r="B112" s="19"/>
      <c r="C112" s="15" t="s">
        <v>19</v>
      </c>
      <c r="D112" s="38" t="s">
        <v>20</v>
      </c>
      <c r="E112" s="38">
        <f t="shared" ref="E112:L112" si="58">IF($M111=0,0,E111/$M111%)</f>
        <v>8.7301101244145052</v>
      </c>
      <c r="F112" s="38">
        <f t="shared" si="58"/>
        <v>2.5100654395336441</v>
      </c>
      <c r="G112" s="38">
        <f t="shared" si="58"/>
        <v>46.169915960668227</v>
      </c>
      <c r="H112" s="38">
        <f t="shared" si="58"/>
        <v>16.060018372971321</v>
      </c>
      <c r="I112" s="38">
        <f t="shared" si="58"/>
        <v>20.479965522325429</v>
      </c>
      <c r="J112" s="38">
        <f t="shared" si="58"/>
        <v>6.0499245800868753</v>
      </c>
      <c r="K112" s="38">
        <f t="shared" si="58"/>
        <v>0</v>
      </c>
      <c r="L112" s="38">
        <f t="shared" si="58"/>
        <v>0</v>
      </c>
      <c r="M112" s="37">
        <f t="shared" si="57"/>
        <v>100</v>
      </c>
      <c r="N112" s="38" t="s">
        <v>20</v>
      </c>
      <c r="P112" s="35"/>
    </row>
    <row r="113" spans="1:16" ht="15.95" customHeight="1" x14ac:dyDescent="0.15">
      <c r="A113" s="17"/>
      <c r="B113" s="18" t="s">
        <v>73</v>
      </c>
      <c r="C113" s="11" t="s">
        <v>18</v>
      </c>
      <c r="D113" s="37">
        <v>0</v>
      </c>
      <c r="E113" s="37"/>
      <c r="F113" s="37"/>
      <c r="G113" s="37"/>
      <c r="H113" s="37"/>
      <c r="I113" s="37"/>
      <c r="J113" s="37"/>
      <c r="K113" s="37"/>
      <c r="L113" s="37"/>
      <c r="M113" s="37">
        <f t="shared" si="57"/>
        <v>0</v>
      </c>
      <c r="N113" s="37">
        <f>SUM(M113,D113)</f>
        <v>0</v>
      </c>
      <c r="P113" s="35"/>
    </row>
    <row r="114" spans="1:16" ht="15.95" customHeight="1" x14ac:dyDescent="0.15">
      <c r="A114" s="13"/>
      <c r="B114" s="19"/>
      <c r="C114" s="15" t="s">
        <v>19</v>
      </c>
      <c r="D114" s="38" t="s">
        <v>20</v>
      </c>
      <c r="E114" s="38">
        <f t="shared" ref="E114:L114" si="59">IF($M113=0,0,E113/$M113%)</f>
        <v>0</v>
      </c>
      <c r="F114" s="38">
        <f t="shared" si="59"/>
        <v>0</v>
      </c>
      <c r="G114" s="38">
        <f t="shared" si="59"/>
        <v>0</v>
      </c>
      <c r="H114" s="38">
        <f t="shared" si="59"/>
        <v>0</v>
      </c>
      <c r="I114" s="38">
        <f t="shared" si="59"/>
        <v>0</v>
      </c>
      <c r="J114" s="38">
        <f t="shared" si="59"/>
        <v>0</v>
      </c>
      <c r="K114" s="38">
        <f t="shared" si="59"/>
        <v>0</v>
      </c>
      <c r="L114" s="38">
        <f t="shared" si="59"/>
        <v>0</v>
      </c>
      <c r="M114" s="37">
        <f t="shared" si="57"/>
        <v>0</v>
      </c>
      <c r="N114" s="38" t="s">
        <v>20</v>
      </c>
      <c r="P114" s="35"/>
    </row>
    <row r="115" spans="1:16" ht="15.95" customHeight="1" x14ac:dyDescent="0.15">
      <c r="A115" s="17"/>
      <c r="B115" s="18" t="s">
        <v>74</v>
      </c>
      <c r="C115" s="11" t="s">
        <v>18</v>
      </c>
      <c r="D115" s="37">
        <v>141</v>
      </c>
      <c r="E115" s="37">
        <v>0</v>
      </c>
      <c r="F115" s="37">
        <v>0</v>
      </c>
      <c r="G115" s="37">
        <v>1985.0999999999956</v>
      </c>
      <c r="H115" s="37">
        <v>61.20000000000001</v>
      </c>
      <c r="I115" s="37">
        <v>584.29999999999939</v>
      </c>
      <c r="J115" s="37">
        <v>0</v>
      </c>
      <c r="K115" s="37">
        <v>0</v>
      </c>
      <c r="L115" s="37">
        <v>520.50000000000034</v>
      </c>
      <c r="M115" s="37">
        <f t="shared" si="57"/>
        <v>3151.0999999999954</v>
      </c>
      <c r="N115" s="37">
        <f>SUM(M115,D115)</f>
        <v>3292.0999999999954</v>
      </c>
      <c r="P115" s="35"/>
    </row>
    <row r="116" spans="1:16" ht="15.95" customHeight="1" x14ac:dyDescent="0.15">
      <c r="A116" s="13"/>
      <c r="B116" s="19"/>
      <c r="C116" s="15" t="s">
        <v>19</v>
      </c>
      <c r="D116" s="38" t="s">
        <v>20</v>
      </c>
      <c r="E116" s="38">
        <f t="shared" ref="E116:L116" si="60">IF($M115=0,0,E115/$M115%)</f>
        <v>0</v>
      </c>
      <c r="F116" s="38">
        <f t="shared" si="60"/>
        <v>0</v>
      </c>
      <c r="G116" s="38">
        <f t="shared" si="60"/>
        <v>62.997048649677843</v>
      </c>
      <c r="H116" s="38">
        <f t="shared" si="60"/>
        <v>1.9421789216464125</v>
      </c>
      <c r="I116" s="38">
        <f t="shared" si="60"/>
        <v>18.5427311097712</v>
      </c>
      <c r="J116" s="38">
        <f t="shared" si="60"/>
        <v>0</v>
      </c>
      <c r="K116" s="38">
        <f t="shared" si="60"/>
        <v>0</v>
      </c>
      <c r="L116" s="38">
        <f t="shared" si="60"/>
        <v>16.518041318904544</v>
      </c>
      <c r="M116" s="37">
        <f t="shared" si="57"/>
        <v>100</v>
      </c>
      <c r="N116" s="38" t="s">
        <v>20</v>
      </c>
      <c r="P116" s="35"/>
    </row>
    <row r="117" spans="1:16" ht="15.95" customHeight="1" x14ac:dyDescent="0.15">
      <c r="A117" s="17"/>
      <c r="B117" s="18" t="s">
        <v>75</v>
      </c>
      <c r="C117" s="11" t="s">
        <v>18</v>
      </c>
      <c r="D117" s="37">
        <v>0</v>
      </c>
      <c r="E117" s="37"/>
      <c r="F117" s="37"/>
      <c r="G117" s="37"/>
      <c r="H117" s="37"/>
      <c r="I117" s="37"/>
      <c r="J117" s="37"/>
      <c r="K117" s="37"/>
      <c r="L117" s="37"/>
      <c r="M117" s="37">
        <f t="shared" si="57"/>
        <v>0</v>
      </c>
      <c r="N117" s="37">
        <f>SUM(M117,D117)</f>
        <v>0</v>
      </c>
      <c r="P117" s="35"/>
    </row>
    <row r="118" spans="1:16" ht="15.95" customHeight="1" x14ac:dyDescent="0.15">
      <c r="A118" s="13"/>
      <c r="B118" s="19"/>
      <c r="C118" s="15" t="s">
        <v>19</v>
      </c>
      <c r="D118" s="38" t="s">
        <v>20</v>
      </c>
      <c r="E118" s="38">
        <f t="shared" ref="E118:L118" si="61">IF($M117=0,0,E117/$M117%)</f>
        <v>0</v>
      </c>
      <c r="F118" s="38">
        <f t="shared" si="61"/>
        <v>0</v>
      </c>
      <c r="G118" s="38">
        <f t="shared" si="61"/>
        <v>0</v>
      </c>
      <c r="H118" s="38">
        <f t="shared" si="61"/>
        <v>0</v>
      </c>
      <c r="I118" s="38">
        <f t="shared" si="61"/>
        <v>0</v>
      </c>
      <c r="J118" s="38">
        <f t="shared" si="61"/>
        <v>0</v>
      </c>
      <c r="K118" s="38">
        <f t="shared" si="61"/>
        <v>0</v>
      </c>
      <c r="L118" s="38">
        <f t="shared" si="61"/>
        <v>0</v>
      </c>
      <c r="M118" s="37">
        <f t="shared" si="57"/>
        <v>0</v>
      </c>
      <c r="N118" s="38" t="s">
        <v>20</v>
      </c>
      <c r="P118" s="35"/>
    </row>
    <row r="119" spans="1:16" ht="15.95" customHeight="1" x14ac:dyDescent="0.15">
      <c r="A119" s="17"/>
      <c r="B119" s="18" t="s">
        <v>76</v>
      </c>
      <c r="C119" s="11" t="s">
        <v>18</v>
      </c>
      <c r="D119" s="37">
        <v>1217.4000000000001</v>
      </c>
      <c r="E119" s="37">
        <v>793.5</v>
      </c>
      <c r="F119" s="37">
        <v>0</v>
      </c>
      <c r="G119" s="37">
        <v>20201</v>
      </c>
      <c r="H119" s="37">
        <v>2396.4</v>
      </c>
      <c r="I119" s="37">
        <v>5022.8999999999996</v>
      </c>
      <c r="J119" s="37">
        <v>0</v>
      </c>
      <c r="K119" s="37">
        <v>0</v>
      </c>
      <c r="L119" s="37">
        <v>10</v>
      </c>
      <c r="M119" s="37">
        <f t="shared" si="57"/>
        <v>28423.800000000003</v>
      </c>
      <c r="N119" s="37">
        <f>SUM(M119,D119)</f>
        <v>29641.200000000004</v>
      </c>
      <c r="P119" s="35"/>
    </row>
    <row r="120" spans="1:16" ht="15.95" customHeight="1" x14ac:dyDescent="0.15">
      <c r="A120" s="13"/>
      <c r="B120" s="19"/>
      <c r="C120" s="15" t="s">
        <v>19</v>
      </c>
      <c r="D120" s="38" t="s">
        <v>20</v>
      </c>
      <c r="E120" s="38">
        <f t="shared" ref="E120:L120" si="62">IF($M119=0,0,E119/$M119%)</f>
        <v>2.7916745825681288</v>
      </c>
      <c r="F120" s="38">
        <f t="shared" si="62"/>
        <v>0</v>
      </c>
      <c r="G120" s="38">
        <f t="shared" si="62"/>
        <v>71.070722422758379</v>
      </c>
      <c r="H120" s="38">
        <f t="shared" si="62"/>
        <v>8.4309627847085871</v>
      </c>
      <c r="I120" s="38">
        <f t="shared" si="62"/>
        <v>17.671458425685511</v>
      </c>
      <c r="J120" s="38">
        <f t="shared" si="62"/>
        <v>0</v>
      </c>
      <c r="K120" s="38">
        <f t="shared" si="62"/>
        <v>0</v>
      </c>
      <c r="L120" s="38">
        <f t="shared" si="62"/>
        <v>3.5181784279371506E-2</v>
      </c>
      <c r="M120" s="37">
        <f t="shared" si="57"/>
        <v>99.999999999999986</v>
      </c>
      <c r="N120" s="38" t="s">
        <v>20</v>
      </c>
      <c r="P120" s="35"/>
    </row>
    <row r="121" spans="1:16" ht="15.95" customHeight="1" x14ac:dyDescent="0.15">
      <c r="A121" s="17"/>
      <c r="B121" s="18" t="s">
        <v>77</v>
      </c>
      <c r="C121" s="11" t="s">
        <v>18</v>
      </c>
      <c r="D121" s="37">
        <v>0</v>
      </c>
      <c r="E121" s="37"/>
      <c r="F121" s="37"/>
      <c r="G121" s="37"/>
      <c r="H121" s="37"/>
      <c r="I121" s="37"/>
      <c r="J121" s="37"/>
      <c r="K121" s="37"/>
      <c r="L121" s="37"/>
      <c r="M121" s="37">
        <f t="shared" si="57"/>
        <v>0</v>
      </c>
      <c r="N121" s="37">
        <f>SUM(M121,D121)</f>
        <v>0</v>
      </c>
      <c r="P121" s="35"/>
    </row>
    <row r="122" spans="1:16" ht="15.95" customHeight="1" x14ac:dyDescent="0.15">
      <c r="A122" s="13"/>
      <c r="B122" s="19"/>
      <c r="C122" s="15" t="s">
        <v>19</v>
      </c>
      <c r="D122" s="38" t="s">
        <v>20</v>
      </c>
      <c r="E122" s="38">
        <f t="shared" ref="E122:L122" si="63">IF($M121=0,0,E121/$M121%)</f>
        <v>0</v>
      </c>
      <c r="F122" s="38">
        <f t="shared" si="63"/>
        <v>0</v>
      </c>
      <c r="G122" s="38">
        <f t="shared" si="63"/>
        <v>0</v>
      </c>
      <c r="H122" s="38">
        <f t="shared" si="63"/>
        <v>0</v>
      </c>
      <c r="I122" s="38">
        <f t="shared" si="63"/>
        <v>0</v>
      </c>
      <c r="J122" s="38">
        <f t="shared" si="63"/>
        <v>0</v>
      </c>
      <c r="K122" s="38">
        <f t="shared" si="63"/>
        <v>0</v>
      </c>
      <c r="L122" s="38">
        <f t="shared" si="63"/>
        <v>0</v>
      </c>
      <c r="M122" s="37">
        <f t="shared" si="57"/>
        <v>0</v>
      </c>
      <c r="N122" s="38" t="s">
        <v>20</v>
      </c>
      <c r="P122" s="35"/>
    </row>
    <row r="123" spans="1:16" ht="15.95" customHeight="1" x14ac:dyDescent="0.15">
      <c r="A123" s="17"/>
      <c r="B123" s="18" t="s">
        <v>78</v>
      </c>
      <c r="C123" s="11" t="s">
        <v>18</v>
      </c>
      <c r="D123" s="37">
        <v>6964.5</v>
      </c>
      <c r="E123" s="37">
        <v>0</v>
      </c>
      <c r="F123" s="37">
        <v>0</v>
      </c>
      <c r="G123" s="37">
        <v>8135.3</v>
      </c>
      <c r="H123" s="37">
        <v>403.2</v>
      </c>
      <c r="I123" s="37">
        <v>833.8</v>
      </c>
      <c r="J123" s="37">
        <v>0</v>
      </c>
      <c r="K123" s="37">
        <v>0</v>
      </c>
      <c r="L123" s="37">
        <v>0</v>
      </c>
      <c r="M123" s="37">
        <f t="shared" si="57"/>
        <v>9372.2999999999993</v>
      </c>
      <c r="N123" s="37">
        <f>SUM(M123,D123)</f>
        <v>16336.8</v>
      </c>
      <c r="P123" s="35"/>
    </row>
    <row r="124" spans="1:16" ht="15.95" customHeight="1" x14ac:dyDescent="0.15">
      <c r="A124" s="13"/>
      <c r="B124" s="19"/>
      <c r="C124" s="15" t="s">
        <v>19</v>
      </c>
      <c r="D124" s="38" t="s">
        <v>20</v>
      </c>
      <c r="E124" s="38">
        <f t="shared" ref="E124:L124" si="64">IF($M123=0,0,E123/$M123%)</f>
        <v>0</v>
      </c>
      <c r="F124" s="38">
        <f t="shared" si="64"/>
        <v>0</v>
      </c>
      <c r="G124" s="38">
        <f t="shared" si="64"/>
        <v>86.801532174599615</v>
      </c>
      <c r="H124" s="38">
        <f t="shared" si="64"/>
        <v>4.3020389872283218</v>
      </c>
      <c r="I124" s="38">
        <f t="shared" si="64"/>
        <v>8.89642883817206</v>
      </c>
      <c r="J124" s="38">
        <f t="shared" si="64"/>
        <v>0</v>
      </c>
      <c r="K124" s="38">
        <f t="shared" si="64"/>
        <v>0</v>
      </c>
      <c r="L124" s="38">
        <f t="shared" si="64"/>
        <v>0</v>
      </c>
      <c r="M124" s="37">
        <f t="shared" si="57"/>
        <v>100</v>
      </c>
      <c r="N124" s="38" t="s">
        <v>20</v>
      </c>
      <c r="P124" s="35"/>
    </row>
    <row r="125" spans="1:16" ht="15.95" customHeight="1" x14ac:dyDescent="0.15">
      <c r="A125" s="17"/>
      <c r="B125" s="18" t="s">
        <v>79</v>
      </c>
      <c r="C125" s="11" t="s">
        <v>18</v>
      </c>
      <c r="D125" s="37"/>
      <c r="E125" s="37"/>
      <c r="F125" s="37"/>
      <c r="G125" s="37"/>
      <c r="H125" s="37"/>
      <c r="I125" s="37"/>
      <c r="J125" s="37"/>
      <c r="K125" s="37"/>
      <c r="L125" s="37"/>
      <c r="M125" s="37">
        <f t="shared" si="57"/>
        <v>0</v>
      </c>
      <c r="N125" s="37">
        <f>SUM(M125,D125)</f>
        <v>0</v>
      </c>
      <c r="P125" s="35"/>
    </row>
    <row r="126" spans="1:16" ht="15.95" customHeight="1" x14ac:dyDescent="0.15">
      <c r="A126" s="13"/>
      <c r="B126" s="19"/>
      <c r="C126" s="15" t="s">
        <v>19</v>
      </c>
      <c r="D126" s="38" t="s">
        <v>20</v>
      </c>
      <c r="E126" s="38">
        <f t="shared" ref="E126:L126" si="65">IF($M125=0,0,E125/$M125%)</f>
        <v>0</v>
      </c>
      <c r="F126" s="38">
        <f t="shared" si="65"/>
        <v>0</v>
      </c>
      <c r="G126" s="38">
        <f t="shared" si="65"/>
        <v>0</v>
      </c>
      <c r="H126" s="38">
        <f t="shared" si="65"/>
        <v>0</v>
      </c>
      <c r="I126" s="38">
        <f t="shared" si="65"/>
        <v>0</v>
      </c>
      <c r="J126" s="38">
        <f t="shared" si="65"/>
        <v>0</v>
      </c>
      <c r="K126" s="38">
        <f t="shared" si="65"/>
        <v>0</v>
      </c>
      <c r="L126" s="38">
        <f t="shared" si="65"/>
        <v>0</v>
      </c>
      <c r="M126" s="37">
        <f t="shared" si="57"/>
        <v>0</v>
      </c>
      <c r="N126" s="38" t="s">
        <v>20</v>
      </c>
      <c r="P126" s="35"/>
    </row>
    <row r="127" spans="1:16" ht="15.75" customHeight="1" x14ac:dyDescent="0.15">
      <c r="A127" s="17"/>
      <c r="B127" s="18" t="s">
        <v>80</v>
      </c>
      <c r="C127" s="11" t="s">
        <v>18</v>
      </c>
      <c r="D127" s="37">
        <v>4268.1000000000004</v>
      </c>
      <c r="E127" s="37">
        <v>534.1</v>
      </c>
      <c r="F127" s="37">
        <v>0</v>
      </c>
      <c r="G127" s="37">
        <v>6137.7999999999984</v>
      </c>
      <c r="H127" s="37">
        <v>1647.2</v>
      </c>
      <c r="I127" s="37">
        <v>0</v>
      </c>
      <c r="J127" s="37">
        <v>0</v>
      </c>
      <c r="K127" s="37">
        <v>0</v>
      </c>
      <c r="L127" s="37">
        <v>0</v>
      </c>
      <c r="M127" s="37">
        <f t="shared" si="57"/>
        <v>8319.0999999999985</v>
      </c>
      <c r="N127" s="37">
        <f>SUM(M127,D127)</f>
        <v>12587.199999999999</v>
      </c>
      <c r="P127" s="35"/>
    </row>
    <row r="128" spans="1:16" ht="15.75" customHeight="1" x14ac:dyDescent="0.15">
      <c r="A128" s="13"/>
      <c r="B128" s="19"/>
      <c r="C128" s="15" t="s">
        <v>19</v>
      </c>
      <c r="D128" s="38" t="s">
        <v>20</v>
      </c>
      <c r="E128" s="38">
        <f t="shared" ref="E128:L128" si="66">IF($M127=0,0,E127/$M127%)</f>
        <v>6.4201656429181053</v>
      </c>
      <c r="F128" s="38">
        <f t="shared" si="66"/>
        <v>0</v>
      </c>
      <c r="G128" s="38">
        <f t="shared" si="66"/>
        <v>73.779615583416472</v>
      </c>
      <c r="H128" s="38">
        <f t="shared" si="66"/>
        <v>19.800218773665424</v>
      </c>
      <c r="I128" s="38">
        <f t="shared" si="66"/>
        <v>0</v>
      </c>
      <c r="J128" s="38">
        <f t="shared" si="66"/>
        <v>0</v>
      </c>
      <c r="K128" s="38">
        <f t="shared" si="66"/>
        <v>0</v>
      </c>
      <c r="L128" s="38">
        <f t="shared" si="66"/>
        <v>0</v>
      </c>
      <c r="M128" s="37">
        <f t="shared" si="57"/>
        <v>100</v>
      </c>
      <c r="N128" s="38" t="s">
        <v>20</v>
      </c>
      <c r="P128" s="35"/>
    </row>
    <row r="129" spans="1:16" ht="15.75" customHeight="1" x14ac:dyDescent="0.15">
      <c r="A129" s="9" t="s">
        <v>81</v>
      </c>
      <c r="B129" s="10"/>
      <c r="C129" s="11" t="s">
        <v>18</v>
      </c>
      <c r="D129" s="37">
        <v>9521</v>
      </c>
      <c r="E129" s="37">
        <v>3000</v>
      </c>
      <c r="F129" s="37">
        <v>2925</v>
      </c>
      <c r="G129" s="37">
        <v>20628</v>
      </c>
      <c r="H129" s="37">
        <v>23723</v>
      </c>
      <c r="I129" s="37">
        <v>22189</v>
      </c>
      <c r="J129" s="37">
        <v>3820</v>
      </c>
      <c r="K129" s="37">
        <v>1054</v>
      </c>
      <c r="L129" s="37">
        <v>9530</v>
      </c>
      <c r="M129" s="37">
        <f t="shared" si="57"/>
        <v>86869</v>
      </c>
      <c r="N129" s="37">
        <f>SUM(M129,D129)</f>
        <v>96390</v>
      </c>
      <c r="P129" s="35"/>
    </row>
    <row r="130" spans="1:16" ht="15.75" customHeight="1" x14ac:dyDescent="0.15">
      <c r="A130" s="21"/>
      <c r="B130" s="14"/>
      <c r="C130" s="15" t="s">
        <v>19</v>
      </c>
      <c r="D130" s="38" t="s">
        <v>20</v>
      </c>
      <c r="E130" s="38">
        <f t="shared" ref="E130:L130" si="67">IF($M129=0,0,E129/$M129%)</f>
        <v>3.4534759235170198</v>
      </c>
      <c r="F130" s="38">
        <f t="shared" si="67"/>
        <v>3.3671390254290943</v>
      </c>
      <c r="G130" s="38">
        <f t="shared" si="67"/>
        <v>23.746100450103029</v>
      </c>
      <c r="H130" s="38">
        <f t="shared" si="67"/>
        <v>27.308936444531419</v>
      </c>
      <c r="I130" s="38">
        <f t="shared" si="67"/>
        <v>25.543059088973049</v>
      </c>
      <c r="J130" s="38">
        <f t="shared" si="67"/>
        <v>4.3974260092783384</v>
      </c>
      <c r="K130" s="38">
        <f t="shared" si="67"/>
        <v>1.2133212077956463</v>
      </c>
      <c r="L130" s="38">
        <f t="shared" si="67"/>
        <v>10.970541850372399</v>
      </c>
      <c r="M130" s="37">
        <f t="shared" si="57"/>
        <v>99.999999999999986</v>
      </c>
      <c r="N130" s="38" t="s">
        <v>20</v>
      </c>
      <c r="P130" s="35"/>
    </row>
    <row r="131" spans="1:16" ht="15.75" customHeight="1" x14ac:dyDescent="0.15">
      <c r="A131" s="9" t="s">
        <v>82</v>
      </c>
      <c r="B131" s="10"/>
      <c r="C131" s="11" t="s">
        <v>18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>
        <f t="shared" si="57"/>
        <v>0</v>
      </c>
      <c r="N131" s="37">
        <f>SUM(M131,D131)</f>
        <v>0</v>
      </c>
      <c r="P131" s="35"/>
    </row>
    <row r="132" spans="1:16" ht="15.75" customHeight="1" x14ac:dyDescent="0.15">
      <c r="A132" s="21"/>
      <c r="B132" s="14"/>
      <c r="C132" s="15" t="s">
        <v>19</v>
      </c>
      <c r="D132" s="37"/>
      <c r="E132" s="38"/>
      <c r="F132" s="38"/>
      <c r="G132" s="38"/>
      <c r="H132" s="38"/>
      <c r="I132" s="38"/>
      <c r="J132" s="38"/>
      <c r="K132" s="38"/>
      <c r="L132" s="38"/>
      <c r="M132" s="37">
        <f t="shared" si="57"/>
        <v>0</v>
      </c>
      <c r="N132" s="37">
        <f>SUM(M132,D132)</f>
        <v>0</v>
      </c>
      <c r="P132" s="35"/>
    </row>
    <row r="133" spans="1:16" ht="15.95" customHeight="1" x14ac:dyDescent="0.15">
      <c r="A133" s="22" t="s">
        <v>83</v>
      </c>
      <c r="B133" s="23"/>
      <c r="C133" s="11" t="s">
        <v>18</v>
      </c>
      <c r="D133" s="37">
        <f t="shared" ref="D133:L133" si="68">SUM(D129,D109,D107,D81,D17,D7)</f>
        <v>177385.09999999998</v>
      </c>
      <c r="E133" s="37">
        <f t="shared" si="68"/>
        <v>9485.9000000000015</v>
      </c>
      <c r="F133" s="37">
        <f t="shared" si="68"/>
        <v>37636.699999999997</v>
      </c>
      <c r="G133" s="37">
        <f t="shared" si="68"/>
        <v>101267.3</v>
      </c>
      <c r="H133" s="37">
        <f t="shared" si="68"/>
        <v>65394</v>
      </c>
      <c r="I133" s="37">
        <f t="shared" si="68"/>
        <v>45166.599999999991</v>
      </c>
      <c r="J133" s="37">
        <f t="shared" si="68"/>
        <v>7294</v>
      </c>
      <c r="K133" s="37">
        <f t="shared" si="68"/>
        <v>3517.8999999999996</v>
      </c>
      <c r="L133" s="37">
        <f t="shared" si="68"/>
        <v>12226.7</v>
      </c>
      <c r="M133" s="37">
        <f t="shared" si="57"/>
        <v>281989.10000000003</v>
      </c>
      <c r="N133" s="37">
        <f>SUM(M133,D133)</f>
        <v>459374.2</v>
      </c>
      <c r="P133" s="35"/>
    </row>
    <row r="134" spans="1:16" ht="15.95" customHeight="1" x14ac:dyDescent="0.15">
      <c r="A134" s="21"/>
      <c r="B134" s="14"/>
      <c r="C134" s="15" t="s">
        <v>19</v>
      </c>
      <c r="D134" s="38" t="s">
        <v>20</v>
      </c>
      <c r="E134" s="38">
        <f t="shared" ref="E134:L134" si="69">IF($M133=0,0,E133/$M133%)</f>
        <v>3.3639243502674394</v>
      </c>
      <c r="F134" s="38">
        <f t="shared" si="69"/>
        <v>13.346863407131691</v>
      </c>
      <c r="G134" s="38">
        <f t="shared" si="69"/>
        <v>35.911778150290203</v>
      </c>
      <c r="H134" s="38">
        <f t="shared" si="69"/>
        <v>23.190258063166269</v>
      </c>
      <c r="I134" s="38">
        <f t="shared" si="69"/>
        <v>16.017143925066602</v>
      </c>
      <c r="J134" s="38">
        <f t="shared" si="69"/>
        <v>2.5866248021643385</v>
      </c>
      <c r="K134" s="38">
        <f t="shared" si="69"/>
        <v>1.2475304896536776</v>
      </c>
      <c r="L134" s="38">
        <f t="shared" si="69"/>
        <v>4.3358768122597642</v>
      </c>
      <c r="M134" s="37">
        <f t="shared" si="57"/>
        <v>100</v>
      </c>
      <c r="N134" s="38" t="s">
        <v>20</v>
      </c>
      <c r="P134" s="35"/>
    </row>
    <row r="135" spans="1:16" ht="15.95" customHeight="1" x14ac:dyDescent="0.15">
      <c r="A135" s="9" t="s">
        <v>84</v>
      </c>
      <c r="B135" s="10"/>
      <c r="C135" s="11" t="s">
        <v>18</v>
      </c>
      <c r="D135" s="37">
        <v>168.3</v>
      </c>
      <c r="E135" s="37">
        <v>1.7</v>
      </c>
      <c r="F135" s="37">
        <v>0</v>
      </c>
      <c r="G135" s="37">
        <v>357.4</v>
      </c>
      <c r="H135" s="37">
        <v>0</v>
      </c>
      <c r="I135" s="37">
        <v>75.5</v>
      </c>
      <c r="J135" s="37">
        <v>0</v>
      </c>
      <c r="K135" s="37">
        <v>0</v>
      </c>
      <c r="L135" s="37">
        <v>0</v>
      </c>
      <c r="M135" s="37">
        <f t="shared" si="57"/>
        <v>434.59999999999997</v>
      </c>
      <c r="N135" s="37">
        <f>SUM(M135,D135)</f>
        <v>602.9</v>
      </c>
      <c r="P135" s="35"/>
    </row>
    <row r="136" spans="1:16" ht="15.95" customHeight="1" x14ac:dyDescent="0.15">
      <c r="A136" s="21" t="s">
        <v>85</v>
      </c>
      <c r="B136" s="24"/>
      <c r="C136" s="15" t="s">
        <v>19</v>
      </c>
      <c r="D136" s="38" t="s">
        <v>20</v>
      </c>
      <c r="E136" s="38">
        <f t="shared" ref="E136:L136" si="70">IF($M135=0,0,E135/$M135%)</f>
        <v>0.39116428900138056</v>
      </c>
      <c r="F136" s="38">
        <f t="shared" si="70"/>
        <v>0</v>
      </c>
      <c r="G136" s="38">
        <f t="shared" si="70"/>
        <v>82.236539346525532</v>
      </c>
      <c r="H136" s="38">
        <f t="shared" si="70"/>
        <v>0</v>
      </c>
      <c r="I136" s="38">
        <f t="shared" si="70"/>
        <v>17.37229636447308</v>
      </c>
      <c r="J136" s="38">
        <f t="shared" si="70"/>
        <v>0</v>
      </c>
      <c r="K136" s="38">
        <f t="shared" si="70"/>
        <v>0</v>
      </c>
      <c r="L136" s="38">
        <f t="shared" si="70"/>
        <v>0</v>
      </c>
      <c r="M136" s="37">
        <f t="shared" si="57"/>
        <v>100</v>
      </c>
      <c r="N136" s="38" t="s">
        <v>20</v>
      </c>
      <c r="P136" s="35"/>
    </row>
    <row r="140" spans="1:16" ht="15.95" customHeight="1" x14ac:dyDescent="0.15">
      <c r="J140" s="25"/>
    </row>
  </sheetData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50" firstPageNumber="207" fitToHeight="2" orientation="portrait" useFirstPageNumber="1" r:id="rId1"/>
  <headerFooter alignWithMargins="0"/>
  <rowBreaks count="1" manualBreakCount="1">
    <brk id="9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FF0000"/>
    <pageSetUpPr fitToPage="1"/>
  </sheetPr>
  <dimension ref="A2:P140"/>
  <sheetViews>
    <sheetView showGridLines="0" showZeros="0" view="pageBreakPreview" zoomScale="98" zoomScaleNormal="55" zoomScaleSheetLayoutView="98" workbookViewId="0">
      <pane xSplit="2" ySplit="6" topLeftCell="C127" activePane="bottomRight" state="frozen"/>
      <selection activeCell="D113" sqref="D113"/>
      <selection pane="topRight" activeCell="D113" sqref="D113"/>
      <selection pane="bottomLeft" activeCell="D113" sqref="D113"/>
      <selection pane="bottomRight" activeCell="F133" sqref="F133"/>
    </sheetView>
  </sheetViews>
  <sheetFormatPr defaultRowHeight="15.95" customHeight="1" x14ac:dyDescent="0.15"/>
  <cols>
    <col min="1" max="1" width="7.5" style="2" customWidth="1"/>
    <col min="2" max="2" width="13.875" style="2" customWidth="1"/>
    <col min="3" max="3" width="13.5" style="1" bestFit="1" customWidth="1"/>
    <col min="4" max="4" width="14.625" style="1" customWidth="1"/>
    <col min="5" max="6" width="12.375" style="1" customWidth="1"/>
    <col min="7" max="7" width="14.625" style="1" customWidth="1"/>
    <col min="8" max="12" width="12.375" style="1" customWidth="1"/>
    <col min="13" max="13" width="14.625" style="1" customWidth="1"/>
    <col min="14" max="14" width="17.625" style="1" customWidth="1"/>
    <col min="15" max="256" width="9" style="1"/>
    <col min="257" max="257" width="7.5" style="1" customWidth="1"/>
    <col min="258" max="258" width="13.875" style="1" customWidth="1"/>
    <col min="259" max="259" width="13.5" style="1" bestFit="1" customWidth="1"/>
    <col min="260" max="260" width="14.625" style="1" customWidth="1"/>
    <col min="261" max="262" width="12.375" style="1" customWidth="1"/>
    <col min="263" max="263" width="14.625" style="1" customWidth="1"/>
    <col min="264" max="268" width="12.375" style="1" customWidth="1"/>
    <col min="269" max="269" width="14.625" style="1" customWidth="1"/>
    <col min="270" max="270" width="17.625" style="1" customWidth="1"/>
    <col min="271" max="512" width="9" style="1"/>
    <col min="513" max="513" width="7.5" style="1" customWidth="1"/>
    <col min="514" max="514" width="13.875" style="1" customWidth="1"/>
    <col min="515" max="515" width="13.5" style="1" bestFit="1" customWidth="1"/>
    <col min="516" max="516" width="14.625" style="1" customWidth="1"/>
    <col min="517" max="518" width="12.375" style="1" customWidth="1"/>
    <col min="519" max="519" width="14.625" style="1" customWidth="1"/>
    <col min="520" max="524" width="12.375" style="1" customWidth="1"/>
    <col min="525" max="525" width="14.625" style="1" customWidth="1"/>
    <col min="526" max="526" width="17.625" style="1" customWidth="1"/>
    <col min="527" max="768" width="9" style="1"/>
    <col min="769" max="769" width="7.5" style="1" customWidth="1"/>
    <col min="770" max="770" width="13.875" style="1" customWidth="1"/>
    <col min="771" max="771" width="13.5" style="1" bestFit="1" customWidth="1"/>
    <col min="772" max="772" width="14.625" style="1" customWidth="1"/>
    <col min="773" max="774" width="12.375" style="1" customWidth="1"/>
    <col min="775" max="775" width="14.625" style="1" customWidth="1"/>
    <col min="776" max="780" width="12.375" style="1" customWidth="1"/>
    <col min="781" max="781" width="14.625" style="1" customWidth="1"/>
    <col min="782" max="782" width="17.625" style="1" customWidth="1"/>
    <col min="783" max="1024" width="9" style="1"/>
    <col min="1025" max="1025" width="7.5" style="1" customWidth="1"/>
    <col min="1026" max="1026" width="13.875" style="1" customWidth="1"/>
    <col min="1027" max="1027" width="13.5" style="1" bestFit="1" customWidth="1"/>
    <col min="1028" max="1028" width="14.625" style="1" customWidth="1"/>
    <col min="1029" max="1030" width="12.375" style="1" customWidth="1"/>
    <col min="1031" max="1031" width="14.625" style="1" customWidth="1"/>
    <col min="1032" max="1036" width="12.375" style="1" customWidth="1"/>
    <col min="1037" max="1037" width="14.625" style="1" customWidth="1"/>
    <col min="1038" max="1038" width="17.625" style="1" customWidth="1"/>
    <col min="1039" max="1280" width="9" style="1"/>
    <col min="1281" max="1281" width="7.5" style="1" customWidth="1"/>
    <col min="1282" max="1282" width="13.875" style="1" customWidth="1"/>
    <col min="1283" max="1283" width="13.5" style="1" bestFit="1" customWidth="1"/>
    <col min="1284" max="1284" width="14.625" style="1" customWidth="1"/>
    <col min="1285" max="1286" width="12.375" style="1" customWidth="1"/>
    <col min="1287" max="1287" width="14.625" style="1" customWidth="1"/>
    <col min="1288" max="1292" width="12.375" style="1" customWidth="1"/>
    <col min="1293" max="1293" width="14.625" style="1" customWidth="1"/>
    <col min="1294" max="1294" width="17.625" style="1" customWidth="1"/>
    <col min="1295" max="1536" width="9" style="1"/>
    <col min="1537" max="1537" width="7.5" style="1" customWidth="1"/>
    <col min="1538" max="1538" width="13.875" style="1" customWidth="1"/>
    <col min="1539" max="1539" width="13.5" style="1" bestFit="1" customWidth="1"/>
    <col min="1540" max="1540" width="14.625" style="1" customWidth="1"/>
    <col min="1541" max="1542" width="12.375" style="1" customWidth="1"/>
    <col min="1543" max="1543" width="14.625" style="1" customWidth="1"/>
    <col min="1544" max="1548" width="12.375" style="1" customWidth="1"/>
    <col min="1549" max="1549" width="14.625" style="1" customWidth="1"/>
    <col min="1550" max="1550" width="17.625" style="1" customWidth="1"/>
    <col min="1551" max="1792" width="9" style="1"/>
    <col min="1793" max="1793" width="7.5" style="1" customWidth="1"/>
    <col min="1794" max="1794" width="13.875" style="1" customWidth="1"/>
    <col min="1795" max="1795" width="13.5" style="1" bestFit="1" customWidth="1"/>
    <col min="1796" max="1796" width="14.625" style="1" customWidth="1"/>
    <col min="1797" max="1798" width="12.375" style="1" customWidth="1"/>
    <col min="1799" max="1799" width="14.625" style="1" customWidth="1"/>
    <col min="1800" max="1804" width="12.375" style="1" customWidth="1"/>
    <col min="1805" max="1805" width="14.625" style="1" customWidth="1"/>
    <col min="1806" max="1806" width="17.625" style="1" customWidth="1"/>
    <col min="1807" max="2048" width="9" style="1"/>
    <col min="2049" max="2049" width="7.5" style="1" customWidth="1"/>
    <col min="2050" max="2050" width="13.875" style="1" customWidth="1"/>
    <col min="2051" max="2051" width="13.5" style="1" bestFit="1" customWidth="1"/>
    <col min="2052" max="2052" width="14.625" style="1" customWidth="1"/>
    <col min="2053" max="2054" width="12.375" style="1" customWidth="1"/>
    <col min="2055" max="2055" width="14.625" style="1" customWidth="1"/>
    <col min="2056" max="2060" width="12.375" style="1" customWidth="1"/>
    <col min="2061" max="2061" width="14.625" style="1" customWidth="1"/>
    <col min="2062" max="2062" width="17.625" style="1" customWidth="1"/>
    <col min="2063" max="2304" width="9" style="1"/>
    <col min="2305" max="2305" width="7.5" style="1" customWidth="1"/>
    <col min="2306" max="2306" width="13.875" style="1" customWidth="1"/>
    <col min="2307" max="2307" width="13.5" style="1" bestFit="1" customWidth="1"/>
    <col min="2308" max="2308" width="14.625" style="1" customWidth="1"/>
    <col min="2309" max="2310" width="12.375" style="1" customWidth="1"/>
    <col min="2311" max="2311" width="14.625" style="1" customWidth="1"/>
    <col min="2312" max="2316" width="12.375" style="1" customWidth="1"/>
    <col min="2317" max="2317" width="14.625" style="1" customWidth="1"/>
    <col min="2318" max="2318" width="17.625" style="1" customWidth="1"/>
    <col min="2319" max="2560" width="9" style="1"/>
    <col min="2561" max="2561" width="7.5" style="1" customWidth="1"/>
    <col min="2562" max="2562" width="13.875" style="1" customWidth="1"/>
    <col min="2563" max="2563" width="13.5" style="1" bestFit="1" customWidth="1"/>
    <col min="2564" max="2564" width="14.625" style="1" customWidth="1"/>
    <col min="2565" max="2566" width="12.375" style="1" customWidth="1"/>
    <col min="2567" max="2567" width="14.625" style="1" customWidth="1"/>
    <col min="2568" max="2572" width="12.375" style="1" customWidth="1"/>
    <col min="2573" max="2573" width="14.625" style="1" customWidth="1"/>
    <col min="2574" max="2574" width="17.625" style="1" customWidth="1"/>
    <col min="2575" max="2816" width="9" style="1"/>
    <col min="2817" max="2817" width="7.5" style="1" customWidth="1"/>
    <col min="2818" max="2818" width="13.875" style="1" customWidth="1"/>
    <col min="2819" max="2819" width="13.5" style="1" bestFit="1" customWidth="1"/>
    <col min="2820" max="2820" width="14.625" style="1" customWidth="1"/>
    <col min="2821" max="2822" width="12.375" style="1" customWidth="1"/>
    <col min="2823" max="2823" width="14.625" style="1" customWidth="1"/>
    <col min="2824" max="2828" width="12.375" style="1" customWidth="1"/>
    <col min="2829" max="2829" width="14.625" style="1" customWidth="1"/>
    <col min="2830" max="2830" width="17.625" style="1" customWidth="1"/>
    <col min="2831" max="3072" width="9" style="1"/>
    <col min="3073" max="3073" width="7.5" style="1" customWidth="1"/>
    <col min="3074" max="3074" width="13.875" style="1" customWidth="1"/>
    <col min="3075" max="3075" width="13.5" style="1" bestFit="1" customWidth="1"/>
    <col min="3076" max="3076" width="14.625" style="1" customWidth="1"/>
    <col min="3077" max="3078" width="12.375" style="1" customWidth="1"/>
    <col min="3079" max="3079" width="14.625" style="1" customWidth="1"/>
    <col min="3080" max="3084" width="12.375" style="1" customWidth="1"/>
    <col min="3085" max="3085" width="14.625" style="1" customWidth="1"/>
    <col min="3086" max="3086" width="17.625" style="1" customWidth="1"/>
    <col min="3087" max="3328" width="9" style="1"/>
    <col min="3329" max="3329" width="7.5" style="1" customWidth="1"/>
    <col min="3330" max="3330" width="13.875" style="1" customWidth="1"/>
    <col min="3331" max="3331" width="13.5" style="1" bestFit="1" customWidth="1"/>
    <col min="3332" max="3332" width="14.625" style="1" customWidth="1"/>
    <col min="3333" max="3334" width="12.375" style="1" customWidth="1"/>
    <col min="3335" max="3335" width="14.625" style="1" customWidth="1"/>
    <col min="3336" max="3340" width="12.375" style="1" customWidth="1"/>
    <col min="3341" max="3341" width="14.625" style="1" customWidth="1"/>
    <col min="3342" max="3342" width="17.625" style="1" customWidth="1"/>
    <col min="3343" max="3584" width="9" style="1"/>
    <col min="3585" max="3585" width="7.5" style="1" customWidth="1"/>
    <col min="3586" max="3586" width="13.875" style="1" customWidth="1"/>
    <col min="3587" max="3587" width="13.5" style="1" bestFit="1" customWidth="1"/>
    <col min="3588" max="3588" width="14.625" style="1" customWidth="1"/>
    <col min="3589" max="3590" width="12.375" style="1" customWidth="1"/>
    <col min="3591" max="3591" width="14.625" style="1" customWidth="1"/>
    <col min="3592" max="3596" width="12.375" style="1" customWidth="1"/>
    <col min="3597" max="3597" width="14.625" style="1" customWidth="1"/>
    <col min="3598" max="3598" width="17.625" style="1" customWidth="1"/>
    <col min="3599" max="3840" width="9" style="1"/>
    <col min="3841" max="3841" width="7.5" style="1" customWidth="1"/>
    <col min="3842" max="3842" width="13.875" style="1" customWidth="1"/>
    <col min="3843" max="3843" width="13.5" style="1" bestFit="1" customWidth="1"/>
    <col min="3844" max="3844" width="14.625" style="1" customWidth="1"/>
    <col min="3845" max="3846" width="12.375" style="1" customWidth="1"/>
    <col min="3847" max="3847" width="14.625" style="1" customWidth="1"/>
    <col min="3848" max="3852" width="12.375" style="1" customWidth="1"/>
    <col min="3853" max="3853" width="14.625" style="1" customWidth="1"/>
    <col min="3854" max="3854" width="17.625" style="1" customWidth="1"/>
    <col min="3855" max="4096" width="9" style="1"/>
    <col min="4097" max="4097" width="7.5" style="1" customWidth="1"/>
    <col min="4098" max="4098" width="13.875" style="1" customWidth="1"/>
    <col min="4099" max="4099" width="13.5" style="1" bestFit="1" customWidth="1"/>
    <col min="4100" max="4100" width="14.625" style="1" customWidth="1"/>
    <col min="4101" max="4102" width="12.375" style="1" customWidth="1"/>
    <col min="4103" max="4103" width="14.625" style="1" customWidth="1"/>
    <col min="4104" max="4108" width="12.375" style="1" customWidth="1"/>
    <col min="4109" max="4109" width="14.625" style="1" customWidth="1"/>
    <col min="4110" max="4110" width="17.625" style="1" customWidth="1"/>
    <col min="4111" max="4352" width="9" style="1"/>
    <col min="4353" max="4353" width="7.5" style="1" customWidth="1"/>
    <col min="4354" max="4354" width="13.875" style="1" customWidth="1"/>
    <col min="4355" max="4355" width="13.5" style="1" bestFit="1" customWidth="1"/>
    <col min="4356" max="4356" width="14.625" style="1" customWidth="1"/>
    <col min="4357" max="4358" width="12.375" style="1" customWidth="1"/>
    <col min="4359" max="4359" width="14.625" style="1" customWidth="1"/>
    <col min="4360" max="4364" width="12.375" style="1" customWidth="1"/>
    <col min="4365" max="4365" width="14.625" style="1" customWidth="1"/>
    <col min="4366" max="4366" width="17.625" style="1" customWidth="1"/>
    <col min="4367" max="4608" width="9" style="1"/>
    <col min="4609" max="4609" width="7.5" style="1" customWidth="1"/>
    <col min="4610" max="4610" width="13.875" style="1" customWidth="1"/>
    <col min="4611" max="4611" width="13.5" style="1" bestFit="1" customWidth="1"/>
    <col min="4612" max="4612" width="14.625" style="1" customWidth="1"/>
    <col min="4613" max="4614" width="12.375" style="1" customWidth="1"/>
    <col min="4615" max="4615" width="14.625" style="1" customWidth="1"/>
    <col min="4616" max="4620" width="12.375" style="1" customWidth="1"/>
    <col min="4621" max="4621" width="14.625" style="1" customWidth="1"/>
    <col min="4622" max="4622" width="17.625" style="1" customWidth="1"/>
    <col min="4623" max="4864" width="9" style="1"/>
    <col min="4865" max="4865" width="7.5" style="1" customWidth="1"/>
    <col min="4866" max="4866" width="13.875" style="1" customWidth="1"/>
    <col min="4867" max="4867" width="13.5" style="1" bestFit="1" customWidth="1"/>
    <col min="4868" max="4868" width="14.625" style="1" customWidth="1"/>
    <col min="4869" max="4870" width="12.375" style="1" customWidth="1"/>
    <col min="4871" max="4871" width="14.625" style="1" customWidth="1"/>
    <col min="4872" max="4876" width="12.375" style="1" customWidth="1"/>
    <col min="4877" max="4877" width="14.625" style="1" customWidth="1"/>
    <col min="4878" max="4878" width="17.625" style="1" customWidth="1"/>
    <col min="4879" max="5120" width="9" style="1"/>
    <col min="5121" max="5121" width="7.5" style="1" customWidth="1"/>
    <col min="5122" max="5122" width="13.875" style="1" customWidth="1"/>
    <col min="5123" max="5123" width="13.5" style="1" bestFit="1" customWidth="1"/>
    <col min="5124" max="5124" width="14.625" style="1" customWidth="1"/>
    <col min="5125" max="5126" width="12.375" style="1" customWidth="1"/>
    <col min="5127" max="5127" width="14.625" style="1" customWidth="1"/>
    <col min="5128" max="5132" width="12.375" style="1" customWidth="1"/>
    <col min="5133" max="5133" width="14.625" style="1" customWidth="1"/>
    <col min="5134" max="5134" width="17.625" style="1" customWidth="1"/>
    <col min="5135" max="5376" width="9" style="1"/>
    <col min="5377" max="5377" width="7.5" style="1" customWidth="1"/>
    <col min="5378" max="5378" width="13.875" style="1" customWidth="1"/>
    <col min="5379" max="5379" width="13.5" style="1" bestFit="1" customWidth="1"/>
    <col min="5380" max="5380" width="14.625" style="1" customWidth="1"/>
    <col min="5381" max="5382" width="12.375" style="1" customWidth="1"/>
    <col min="5383" max="5383" width="14.625" style="1" customWidth="1"/>
    <col min="5384" max="5388" width="12.375" style="1" customWidth="1"/>
    <col min="5389" max="5389" width="14.625" style="1" customWidth="1"/>
    <col min="5390" max="5390" width="17.625" style="1" customWidth="1"/>
    <col min="5391" max="5632" width="9" style="1"/>
    <col min="5633" max="5633" width="7.5" style="1" customWidth="1"/>
    <col min="5634" max="5634" width="13.875" style="1" customWidth="1"/>
    <col min="5635" max="5635" width="13.5" style="1" bestFit="1" customWidth="1"/>
    <col min="5636" max="5636" width="14.625" style="1" customWidth="1"/>
    <col min="5637" max="5638" width="12.375" style="1" customWidth="1"/>
    <col min="5639" max="5639" width="14.625" style="1" customWidth="1"/>
    <col min="5640" max="5644" width="12.375" style="1" customWidth="1"/>
    <col min="5645" max="5645" width="14.625" style="1" customWidth="1"/>
    <col min="5646" max="5646" width="17.625" style="1" customWidth="1"/>
    <col min="5647" max="5888" width="9" style="1"/>
    <col min="5889" max="5889" width="7.5" style="1" customWidth="1"/>
    <col min="5890" max="5890" width="13.875" style="1" customWidth="1"/>
    <col min="5891" max="5891" width="13.5" style="1" bestFit="1" customWidth="1"/>
    <col min="5892" max="5892" width="14.625" style="1" customWidth="1"/>
    <col min="5893" max="5894" width="12.375" style="1" customWidth="1"/>
    <col min="5895" max="5895" width="14.625" style="1" customWidth="1"/>
    <col min="5896" max="5900" width="12.375" style="1" customWidth="1"/>
    <col min="5901" max="5901" width="14.625" style="1" customWidth="1"/>
    <col min="5902" max="5902" width="17.625" style="1" customWidth="1"/>
    <col min="5903" max="6144" width="9" style="1"/>
    <col min="6145" max="6145" width="7.5" style="1" customWidth="1"/>
    <col min="6146" max="6146" width="13.875" style="1" customWidth="1"/>
    <col min="6147" max="6147" width="13.5" style="1" bestFit="1" customWidth="1"/>
    <col min="6148" max="6148" width="14.625" style="1" customWidth="1"/>
    <col min="6149" max="6150" width="12.375" style="1" customWidth="1"/>
    <col min="6151" max="6151" width="14.625" style="1" customWidth="1"/>
    <col min="6152" max="6156" width="12.375" style="1" customWidth="1"/>
    <col min="6157" max="6157" width="14.625" style="1" customWidth="1"/>
    <col min="6158" max="6158" width="17.625" style="1" customWidth="1"/>
    <col min="6159" max="6400" width="9" style="1"/>
    <col min="6401" max="6401" width="7.5" style="1" customWidth="1"/>
    <col min="6402" max="6402" width="13.875" style="1" customWidth="1"/>
    <col min="6403" max="6403" width="13.5" style="1" bestFit="1" customWidth="1"/>
    <col min="6404" max="6404" width="14.625" style="1" customWidth="1"/>
    <col min="6405" max="6406" width="12.375" style="1" customWidth="1"/>
    <col min="6407" max="6407" width="14.625" style="1" customWidth="1"/>
    <col min="6408" max="6412" width="12.375" style="1" customWidth="1"/>
    <col min="6413" max="6413" width="14.625" style="1" customWidth="1"/>
    <col min="6414" max="6414" width="17.625" style="1" customWidth="1"/>
    <col min="6415" max="6656" width="9" style="1"/>
    <col min="6657" max="6657" width="7.5" style="1" customWidth="1"/>
    <col min="6658" max="6658" width="13.875" style="1" customWidth="1"/>
    <col min="6659" max="6659" width="13.5" style="1" bestFit="1" customWidth="1"/>
    <col min="6660" max="6660" width="14.625" style="1" customWidth="1"/>
    <col min="6661" max="6662" width="12.375" style="1" customWidth="1"/>
    <col min="6663" max="6663" width="14.625" style="1" customWidth="1"/>
    <col min="6664" max="6668" width="12.375" style="1" customWidth="1"/>
    <col min="6669" max="6669" width="14.625" style="1" customWidth="1"/>
    <col min="6670" max="6670" width="17.625" style="1" customWidth="1"/>
    <col min="6671" max="6912" width="9" style="1"/>
    <col min="6913" max="6913" width="7.5" style="1" customWidth="1"/>
    <col min="6914" max="6914" width="13.875" style="1" customWidth="1"/>
    <col min="6915" max="6915" width="13.5" style="1" bestFit="1" customWidth="1"/>
    <col min="6916" max="6916" width="14.625" style="1" customWidth="1"/>
    <col min="6917" max="6918" width="12.375" style="1" customWidth="1"/>
    <col min="6919" max="6919" width="14.625" style="1" customWidth="1"/>
    <col min="6920" max="6924" width="12.375" style="1" customWidth="1"/>
    <col min="6925" max="6925" width="14.625" style="1" customWidth="1"/>
    <col min="6926" max="6926" width="17.625" style="1" customWidth="1"/>
    <col min="6927" max="7168" width="9" style="1"/>
    <col min="7169" max="7169" width="7.5" style="1" customWidth="1"/>
    <col min="7170" max="7170" width="13.875" style="1" customWidth="1"/>
    <col min="7171" max="7171" width="13.5" style="1" bestFit="1" customWidth="1"/>
    <col min="7172" max="7172" width="14.625" style="1" customWidth="1"/>
    <col min="7173" max="7174" width="12.375" style="1" customWidth="1"/>
    <col min="7175" max="7175" width="14.625" style="1" customWidth="1"/>
    <col min="7176" max="7180" width="12.375" style="1" customWidth="1"/>
    <col min="7181" max="7181" width="14.625" style="1" customWidth="1"/>
    <col min="7182" max="7182" width="17.625" style="1" customWidth="1"/>
    <col min="7183" max="7424" width="9" style="1"/>
    <col min="7425" max="7425" width="7.5" style="1" customWidth="1"/>
    <col min="7426" max="7426" width="13.875" style="1" customWidth="1"/>
    <col min="7427" max="7427" width="13.5" style="1" bestFit="1" customWidth="1"/>
    <col min="7428" max="7428" width="14.625" style="1" customWidth="1"/>
    <col min="7429" max="7430" width="12.375" style="1" customWidth="1"/>
    <col min="7431" max="7431" width="14.625" style="1" customWidth="1"/>
    <col min="7432" max="7436" width="12.375" style="1" customWidth="1"/>
    <col min="7437" max="7437" width="14.625" style="1" customWidth="1"/>
    <col min="7438" max="7438" width="17.625" style="1" customWidth="1"/>
    <col min="7439" max="7680" width="9" style="1"/>
    <col min="7681" max="7681" width="7.5" style="1" customWidth="1"/>
    <col min="7682" max="7682" width="13.875" style="1" customWidth="1"/>
    <col min="7683" max="7683" width="13.5" style="1" bestFit="1" customWidth="1"/>
    <col min="7684" max="7684" width="14.625" style="1" customWidth="1"/>
    <col min="7685" max="7686" width="12.375" style="1" customWidth="1"/>
    <col min="7687" max="7687" width="14.625" style="1" customWidth="1"/>
    <col min="7688" max="7692" width="12.375" style="1" customWidth="1"/>
    <col min="7693" max="7693" width="14.625" style="1" customWidth="1"/>
    <col min="7694" max="7694" width="17.625" style="1" customWidth="1"/>
    <col min="7695" max="7936" width="9" style="1"/>
    <col min="7937" max="7937" width="7.5" style="1" customWidth="1"/>
    <col min="7938" max="7938" width="13.875" style="1" customWidth="1"/>
    <col min="7939" max="7939" width="13.5" style="1" bestFit="1" customWidth="1"/>
    <col min="7940" max="7940" width="14.625" style="1" customWidth="1"/>
    <col min="7941" max="7942" width="12.375" style="1" customWidth="1"/>
    <col min="7943" max="7943" width="14.625" style="1" customWidth="1"/>
    <col min="7944" max="7948" width="12.375" style="1" customWidth="1"/>
    <col min="7949" max="7949" width="14.625" style="1" customWidth="1"/>
    <col min="7950" max="7950" width="17.625" style="1" customWidth="1"/>
    <col min="7951" max="8192" width="9" style="1"/>
    <col min="8193" max="8193" width="7.5" style="1" customWidth="1"/>
    <col min="8194" max="8194" width="13.875" style="1" customWidth="1"/>
    <col min="8195" max="8195" width="13.5" style="1" bestFit="1" customWidth="1"/>
    <col min="8196" max="8196" width="14.625" style="1" customWidth="1"/>
    <col min="8197" max="8198" width="12.375" style="1" customWidth="1"/>
    <col min="8199" max="8199" width="14.625" style="1" customWidth="1"/>
    <col min="8200" max="8204" width="12.375" style="1" customWidth="1"/>
    <col min="8205" max="8205" width="14.625" style="1" customWidth="1"/>
    <col min="8206" max="8206" width="17.625" style="1" customWidth="1"/>
    <col min="8207" max="8448" width="9" style="1"/>
    <col min="8449" max="8449" width="7.5" style="1" customWidth="1"/>
    <col min="8450" max="8450" width="13.875" style="1" customWidth="1"/>
    <col min="8451" max="8451" width="13.5" style="1" bestFit="1" customWidth="1"/>
    <col min="8452" max="8452" width="14.625" style="1" customWidth="1"/>
    <col min="8453" max="8454" width="12.375" style="1" customWidth="1"/>
    <col min="8455" max="8455" width="14.625" style="1" customWidth="1"/>
    <col min="8456" max="8460" width="12.375" style="1" customWidth="1"/>
    <col min="8461" max="8461" width="14.625" style="1" customWidth="1"/>
    <col min="8462" max="8462" width="17.625" style="1" customWidth="1"/>
    <col min="8463" max="8704" width="9" style="1"/>
    <col min="8705" max="8705" width="7.5" style="1" customWidth="1"/>
    <col min="8706" max="8706" width="13.875" style="1" customWidth="1"/>
    <col min="8707" max="8707" width="13.5" style="1" bestFit="1" customWidth="1"/>
    <col min="8708" max="8708" width="14.625" style="1" customWidth="1"/>
    <col min="8709" max="8710" width="12.375" style="1" customWidth="1"/>
    <col min="8711" max="8711" width="14.625" style="1" customWidth="1"/>
    <col min="8712" max="8716" width="12.375" style="1" customWidth="1"/>
    <col min="8717" max="8717" width="14.625" style="1" customWidth="1"/>
    <col min="8718" max="8718" width="17.625" style="1" customWidth="1"/>
    <col min="8719" max="8960" width="9" style="1"/>
    <col min="8961" max="8961" width="7.5" style="1" customWidth="1"/>
    <col min="8962" max="8962" width="13.875" style="1" customWidth="1"/>
    <col min="8963" max="8963" width="13.5" style="1" bestFit="1" customWidth="1"/>
    <col min="8964" max="8964" width="14.625" style="1" customWidth="1"/>
    <col min="8965" max="8966" width="12.375" style="1" customWidth="1"/>
    <col min="8967" max="8967" width="14.625" style="1" customWidth="1"/>
    <col min="8968" max="8972" width="12.375" style="1" customWidth="1"/>
    <col min="8973" max="8973" width="14.625" style="1" customWidth="1"/>
    <col min="8974" max="8974" width="17.625" style="1" customWidth="1"/>
    <col min="8975" max="9216" width="9" style="1"/>
    <col min="9217" max="9217" width="7.5" style="1" customWidth="1"/>
    <col min="9218" max="9218" width="13.875" style="1" customWidth="1"/>
    <col min="9219" max="9219" width="13.5" style="1" bestFit="1" customWidth="1"/>
    <col min="9220" max="9220" width="14.625" style="1" customWidth="1"/>
    <col min="9221" max="9222" width="12.375" style="1" customWidth="1"/>
    <col min="9223" max="9223" width="14.625" style="1" customWidth="1"/>
    <col min="9224" max="9228" width="12.375" style="1" customWidth="1"/>
    <col min="9229" max="9229" width="14.625" style="1" customWidth="1"/>
    <col min="9230" max="9230" width="17.625" style="1" customWidth="1"/>
    <col min="9231" max="9472" width="9" style="1"/>
    <col min="9473" max="9473" width="7.5" style="1" customWidth="1"/>
    <col min="9474" max="9474" width="13.875" style="1" customWidth="1"/>
    <col min="9475" max="9475" width="13.5" style="1" bestFit="1" customWidth="1"/>
    <col min="9476" max="9476" width="14.625" style="1" customWidth="1"/>
    <col min="9477" max="9478" width="12.375" style="1" customWidth="1"/>
    <col min="9479" max="9479" width="14.625" style="1" customWidth="1"/>
    <col min="9480" max="9484" width="12.375" style="1" customWidth="1"/>
    <col min="9485" max="9485" width="14.625" style="1" customWidth="1"/>
    <col min="9486" max="9486" width="17.625" style="1" customWidth="1"/>
    <col min="9487" max="9728" width="9" style="1"/>
    <col min="9729" max="9729" width="7.5" style="1" customWidth="1"/>
    <col min="9730" max="9730" width="13.875" style="1" customWidth="1"/>
    <col min="9731" max="9731" width="13.5" style="1" bestFit="1" customWidth="1"/>
    <col min="9732" max="9732" width="14.625" style="1" customWidth="1"/>
    <col min="9733" max="9734" width="12.375" style="1" customWidth="1"/>
    <col min="9735" max="9735" width="14.625" style="1" customWidth="1"/>
    <col min="9736" max="9740" width="12.375" style="1" customWidth="1"/>
    <col min="9741" max="9741" width="14.625" style="1" customWidth="1"/>
    <col min="9742" max="9742" width="17.625" style="1" customWidth="1"/>
    <col min="9743" max="9984" width="9" style="1"/>
    <col min="9985" max="9985" width="7.5" style="1" customWidth="1"/>
    <col min="9986" max="9986" width="13.875" style="1" customWidth="1"/>
    <col min="9987" max="9987" width="13.5" style="1" bestFit="1" customWidth="1"/>
    <col min="9988" max="9988" width="14.625" style="1" customWidth="1"/>
    <col min="9989" max="9990" width="12.375" style="1" customWidth="1"/>
    <col min="9991" max="9991" width="14.625" style="1" customWidth="1"/>
    <col min="9992" max="9996" width="12.375" style="1" customWidth="1"/>
    <col min="9997" max="9997" width="14.625" style="1" customWidth="1"/>
    <col min="9998" max="9998" width="17.625" style="1" customWidth="1"/>
    <col min="9999" max="10240" width="9" style="1"/>
    <col min="10241" max="10241" width="7.5" style="1" customWidth="1"/>
    <col min="10242" max="10242" width="13.875" style="1" customWidth="1"/>
    <col min="10243" max="10243" width="13.5" style="1" bestFit="1" customWidth="1"/>
    <col min="10244" max="10244" width="14.625" style="1" customWidth="1"/>
    <col min="10245" max="10246" width="12.375" style="1" customWidth="1"/>
    <col min="10247" max="10247" width="14.625" style="1" customWidth="1"/>
    <col min="10248" max="10252" width="12.375" style="1" customWidth="1"/>
    <col min="10253" max="10253" width="14.625" style="1" customWidth="1"/>
    <col min="10254" max="10254" width="17.625" style="1" customWidth="1"/>
    <col min="10255" max="10496" width="9" style="1"/>
    <col min="10497" max="10497" width="7.5" style="1" customWidth="1"/>
    <col min="10498" max="10498" width="13.875" style="1" customWidth="1"/>
    <col min="10499" max="10499" width="13.5" style="1" bestFit="1" customWidth="1"/>
    <col min="10500" max="10500" width="14.625" style="1" customWidth="1"/>
    <col min="10501" max="10502" width="12.375" style="1" customWidth="1"/>
    <col min="10503" max="10503" width="14.625" style="1" customWidth="1"/>
    <col min="10504" max="10508" width="12.375" style="1" customWidth="1"/>
    <col min="10509" max="10509" width="14.625" style="1" customWidth="1"/>
    <col min="10510" max="10510" width="17.625" style="1" customWidth="1"/>
    <col min="10511" max="10752" width="9" style="1"/>
    <col min="10753" max="10753" width="7.5" style="1" customWidth="1"/>
    <col min="10754" max="10754" width="13.875" style="1" customWidth="1"/>
    <col min="10755" max="10755" width="13.5" style="1" bestFit="1" customWidth="1"/>
    <col min="10756" max="10756" width="14.625" style="1" customWidth="1"/>
    <col min="10757" max="10758" width="12.375" style="1" customWidth="1"/>
    <col min="10759" max="10759" width="14.625" style="1" customWidth="1"/>
    <col min="10760" max="10764" width="12.375" style="1" customWidth="1"/>
    <col min="10765" max="10765" width="14.625" style="1" customWidth="1"/>
    <col min="10766" max="10766" width="17.625" style="1" customWidth="1"/>
    <col min="10767" max="11008" width="9" style="1"/>
    <col min="11009" max="11009" width="7.5" style="1" customWidth="1"/>
    <col min="11010" max="11010" width="13.875" style="1" customWidth="1"/>
    <col min="11011" max="11011" width="13.5" style="1" bestFit="1" customWidth="1"/>
    <col min="11012" max="11012" width="14.625" style="1" customWidth="1"/>
    <col min="11013" max="11014" width="12.375" style="1" customWidth="1"/>
    <col min="11015" max="11015" width="14.625" style="1" customWidth="1"/>
    <col min="11016" max="11020" width="12.375" style="1" customWidth="1"/>
    <col min="11021" max="11021" width="14.625" style="1" customWidth="1"/>
    <col min="11022" max="11022" width="17.625" style="1" customWidth="1"/>
    <col min="11023" max="11264" width="9" style="1"/>
    <col min="11265" max="11265" width="7.5" style="1" customWidth="1"/>
    <col min="11266" max="11266" width="13.875" style="1" customWidth="1"/>
    <col min="11267" max="11267" width="13.5" style="1" bestFit="1" customWidth="1"/>
    <col min="11268" max="11268" width="14.625" style="1" customWidth="1"/>
    <col min="11269" max="11270" width="12.375" style="1" customWidth="1"/>
    <col min="11271" max="11271" width="14.625" style="1" customWidth="1"/>
    <col min="11272" max="11276" width="12.375" style="1" customWidth="1"/>
    <col min="11277" max="11277" width="14.625" style="1" customWidth="1"/>
    <col min="11278" max="11278" width="17.625" style="1" customWidth="1"/>
    <col min="11279" max="11520" width="9" style="1"/>
    <col min="11521" max="11521" width="7.5" style="1" customWidth="1"/>
    <col min="11522" max="11522" width="13.875" style="1" customWidth="1"/>
    <col min="11523" max="11523" width="13.5" style="1" bestFit="1" customWidth="1"/>
    <col min="11524" max="11524" width="14.625" style="1" customWidth="1"/>
    <col min="11525" max="11526" width="12.375" style="1" customWidth="1"/>
    <col min="11527" max="11527" width="14.625" style="1" customWidth="1"/>
    <col min="11528" max="11532" width="12.375" style="1" customWidth="1"/>
    <col min="11533" max="11533" width="14.625" style="1" customWidth="1"/>
    <col min="11534" max="11534" width="17.625" style="1" customWidth="1"/>
    <col min="11535" max="11776" width="9" style="1"/>
    <col min="11777" max="11777" width="7.5" style="1" customWidth="1"/>
    <col min="11778" max="11778" width="13.875" style="1" customWidth="1"/>
    <col min="11779" max="11779" width="13.5" style="1" bestFit="1" customWidth="1"/>
    <col min="11780" max="11780" width="14.625" style="1" customWidth="1"/>
    <col min="11781" max="11782" width="12.375" style="1" customWidth="1"/>
    <col min="11783" max="11783" width="14.625" style="1" customWidth="1"/>
    <col min="11784" max="11788" width="12.375" style="1" customWidth="1"/>
    <col min="11789" max="11789" width="14.625" style="1" customWidth="1"/>
    <col min="11790" max="11790" width="17.625" style="1" customWidth="1"/>
    <col min="11791" max="12032" width="9" style="1"/>
    <col min="12033" max="12033" width="7.5" style="1" customWidth="1"/>
    <col min="12034" max="12034" width="13.875" style="1" customWidth="1"/>
    <col min="12035" max="12035" width="13.5" style="1" bestFit="1" customWidth="1"/>
    <col min="12036" max="12036" width="14.625" style="1" customWidth="1"/>
    <col min="12037" max="12038" width="12.375" style="1" customWidth="1"/>
    <col min="12039" max="12039" width="14.625" style="1" customWidth="1"/>
    <col min="12040" max="12044" width="12.375" style="1" customWidth="1"/>
    <col min="12045" max="12045" width="14.625" style="1" customWidth="1"/>
    <col min="12046" max="12046" width="17.625" style="1" customWidth="1"/>
    <col min="12047" max="12288" width="9" style="1"/>
    <col min="12289" max="12289" width="7.5" style="1" customWidth="1"/>
    <col min="12290" max="12290" width="13.875" style="1" customWidth="1"/>
    <col min="12291" max="12291" width="13.5" style="1" bestFit="1" customWidth="1"/>
    <col min="12292" max="12292" width="14.625" style="1" customWidth="1"/>
    <col min="12293" max="12294" width="12.375" style="1" customWidth="1"/>
    <col min="12295" max="12295" width="14.625" style="1" customWidth="1"/>
    <col min="12296" max="12300" width="12.375" style="1" customWidth="1"/>
    <col min="12301" max="12301" width="14.625" style="1" customWidth="1"/>
    <col min="12302" max="12302" width="17.625" style="1" customWidth="1"/>
    <col min="12303" max="12544" width="9" style="1"/>
    <col min="12545" max="12545" width="7.5" style="1" customWidth="1"/>
    <col min="12546" max="12546" width="13.875" style="1" customWidth="1"/>
    <col min="12547" max="12547" width="13.5" style="1" bestFit="1" customWidth="1"/>
    <col min="12548" max="12548" width="14.625" style="1" customWidth="1"/>
    <col min="12549" max="12550" width="12.375" style="1" customWidth="1"/>
    <col min="12551" max="12551" width="14.625" style="1" customWidth="1"/>
    <col min="12552" max="12556" width="12.375" style="1" customWidth="1"/>
    <col min="12557" max="12557" width="14.625" style="1" customWidth="1"/>
    <col min="12558" max="12558" width="17.625" style="1" customWidth="1"/>
    <col min="12559" max="12800" width="9" style="1"/>
    <col min="12801" max="12801" width="7.5" style="1" customWidth="1"/>
    <col min="12802" max="12802" width="13.875" style="1" customWidth="1"/>
    <col min="12803" max="12803" width="13.5" style="1" bestFit="1" customWidth="1"/>
    <col min="12804" max="12804" width="14.625" style="1" customWidth="1"/>
    <col min="12805" max="12806" width="12.375" style="1" customWidth="1"/>
    <col min="12807" max="12807" width="14.625" style="1" customWidth="1"/>
    <col min="12808" max="12812" width="12.375" style="1" customWidth="1"/>
    <col min="12813" max="12813" width="14.625" style="1" customWidth="1"/>
    <col min="12814" max="12814" width="17.625" style="1" customWidth="1"/>
    <col min="12815" max="13056" width="9" style="1"/>
    <col min="13057" max="13057" width="7.5" style="1" customWidth="1"/>
    <col min="13058" max="13058" width="13.875" style="1" customWidth="1"/>
    <col min="13059" max="13059" width="13.5" style="1" bestFit="1" customWidth="1"/>
    <col min="13060" max="13060" width="14.625" style="1" customWidth="1"/>
    <col min="13061" max="13062" width="12.375" style="1" customWidth="1"/>
    <col min="13063" max="13063" width="14.625" style="1" customWidth="1"/>
    <col min="13064" max="13068" width="12.375" style="1" customWidth="1"/>
    <col min="13069" max="13069" width="14.625" style="1" customWidth="1"/>
    <col min="13070" max="13070" width="17.625" style="1" customWidth="1"/>
    <col min="13071" max="13312" width="9" style="1"/>
    <col min="13313" max="13313" width="7.5" style="1" customWidth="1"/>
    <col min="13314" max="13314" width="13.875" style="1" customWidth="1"/>
    <col min="13315" max="13315" width="13.5" style="1" bestFit="1" customWidth="1"/>
    <col min="13316" max="13316" width="14.625" style="1" customWidth="1"/>
    <col min="13317" max="13318" width="12.375" style="1" customWidth="1"/>
    <col min="13319" max="13319" width="14.625" style="1" customWidth="1"/>
    <col min="13320" max="13324" width="12.375" style="1" customWidth="1"/>
    <col min="13325" max="13325" width="14.625" style="1" customWidth="1"/>
    <col min="13326" max="13326" width="17.625" style="1" customWidth="1"/>
    <col min="13327" max="13568" width="9" style="1"/>
    <col min="13569" max="13569" width="7.5" style="1" customWidth="1"/>
    <col min="13570" max="13570" width="13.875" style="1" customWidth="1"/>
    <col min="13571" max="13571" width="13.5" style="1" bestFit="1" customWidth="1"/>
    <col min="13572" max="13572" width="14.625" style="1" customWidth="1"/>
    <col min="13573" max="13574" width="12.375" style="1" customWidth="1"/>
    <col min="13575" max="13575" width="14.625" style="1" customWidth="1"/>
    <col min="13576" max="13580" width="12.375" style="1" customWidth="1"/>
    <col min="13581" max="13581" width="14.625" style="1" customWidth="1"/>
    <col min="13582" max="13582" width="17.625" style="1" customWidth="1"/>
    <col min="13583" max="13824" width="9" style="1"/>
    <col min="13825" max="13825" width="7.5" style="1" customWidth="1"/>
    <col min="13826" max="13826" width="13.875" style="1" customWidth="1"/>
    <col min="13827" max="13827" width="13.5" style="1" bestFit="1" customWidth="1"/>
    <col min="13828" max="13828" width="14.625" style="1" customWidth="1"/>
    <col min="13829" max="13830" width="12.375" style="1" customWidth="1"/>
    <col min="13831" max="13831" width="14.625" style="1" customWidth="1"/>
    <col min="13832" max="13836" width="12.375" style="1" customWidth="1"/>
    <col min="13837" max="13837" width="14.625" style="1" customWidth="1"/>
    <col min="13838" max="13838" width="17.625" style="1" customWidth="1"/>
    <col min="13839" max="14080" width="9" style="1"/>
    <col min="14081" max="14081" width="7.5" style="1" customWidth="1"/>
    <col min="14082" max="14082" width="13.875" style="1" customWidth="1"/>
    <col min="14083" max="14083" width="13.5" style="1" bestFit="1" customWidth="1"/>
    <col min="14084" max="14084" width="14.625" style="1" customWidth="1"/>
    <col min="14085" max="14086" width="12.375" style="1" customWidth="1"/>
    <col min="14087" max="14087" width="14.625" style="1" customWidth="1"/>
    <col min="14088" max="14092" width="12.375" style="1" customWidth="1"/>
    <col min="14093" max="14093" width="14.625" style="1" customWidth="1"/>
    <col min="14094" max="14094" width="17.625" style="1" customWidth="1"/>
    <col min="14095" max="14336" width="9" style="1"/>
    <col min="14337" max="14337" width="7.5" style="1" customWidth="1"/>
    <col min="14338" max="14338" width="13.875" style="1" customWidth="1"/>
    <col min="14339" max="14339" width="13.5" style="1" bestFit="1" customWidth="1"/>
    <col min="14340" max="14340" width="14.625" style="1" customWidth="1"/>
    <col min="14341" max="14342" width="12.375" style="1" customWidth="1"/>
    <col min="14343" max="14343" width="14.625" style="1" customWidth="1"/>
    <col min="14344" max="14348" width="12.375" style="1" customWidth="1"/>
    <col min="14349" max="14349" width="14.625" style="1" customWidth="1"/>
    <col min="14350" max="14350" width="17.625" style="1" customWidth="1"/>
    <col min="14351" max="14592" width="9" style="1"/>
    <col min="14593" max="14593" width="7.5" style="1" customWidth="1"/>
    <col min="14594" max="14594" width="13.875" style="1" customWidth="1"/>
    <col min="14595" max="14595" width="13.5" style="1" bestFit="1" customWidth="1"/>
    <col min="14596" max="14596" width="14.625" style="1" customWidth="1"/>
    <col min="14597" max="14598" width="12.375" style="1" customWidth="1"/>
    <col min="14599" max="14599" width="14.625" style="1" customWidth="1"/>
    <col min="14600" max="14604" width="12.375" style="1" customWidth="1"/>
    <col min="14605" max="14605" width="14.625" style="1" customWidth="1"/>
    <col min="14606" max="14606" width="17.625" style="1" customWidth="1"/>
    <col min="14607" max="14848" width="9" style="1"/>
    <col min="14849" max="14849" width="7.5" style="1" customWidth="1"/>
    <col min="14850" max="14850" width="13.875" style="1" customWidth="1"/>
    <col min="14851" max="14851" width="13.5" style="1" bestFit="1" customWidth="1"/>
    <col min="14852" max="14852" width="14.625" style="1" customWidth="1"/>
    <col min="14853" max="14854" width="12.375" style="1" customWidth="1"/>
    <col min="14855" max="14855" width="14.625" style="1" customWidth="1"/>
    <col min="14856" max="14860" width="12.375" style="1" customWidth="1"/>
    <col min="14861" max="14861" width="14.625" style="1" customWidth="1"/>
    <col min="14862" max="14862" width="17.625" style="1" customWidth="1"/>
    <col min="14863" max="15104" width="9" style="1"/>
    <col min="15105" max="15105" width="7.5" style="1" customWidth="1"/>
    <col min="15106" max="15106" width="13.875" style="1" customWidth="1"/>
    <col min="15107" max="15107" width="13.5" style="1" bestFit="1" customWidth="1"/>
    <col min="15108" max="15108" width="14.625" style="1" customWidth="1"/>
    <col min="15109" max="15110" width="12.375" style="1" customWidth="1"/>
    <col min="15111" max="15111" width="14.625" style="1" customWidth="1"/>
    <col min="15112" max="15116" width="12.375" style="1" customWidth="1"/>
    <col min="15117" max="15117" width="14.625" style="1" customWidth="1"/>
    <col min="15118" max="15118" width="17.625" style="1" customWidth="1"/>
    <col min="15119" max="15360" width="9" style="1"/>
    <col min="15361" max="15361" width="7.5" style="1" customWidth="1"/>
    <col min="15362" max="15362" width="13.875" style="1" customWidth="1"/>
    <col min="15363" max="15363" width="13.5" style="1" bestFit="1" customWidth="1"/>
    <col min="15364" max="15364" width="14.625" style="1" customWidth="1"/>
    <col min="15365" max="15366" width="12.375" style="1" customWidth="1"/>
    <col min="15367" max="15367" width="14.625" style="1" customWidth="1"/>
    <col min="15368" max="15372" width="12.375" style="1" customWidth="1"/>
    <col min="15373" max="15373" width="14.625" style="1" customWidth="1"/>
    <col min="15374" max="15374" width="17.625" style="1" customWidth="1"/>
    <col min="15375" max="15616" width="9" style="1"/>
    <col min="15617" max="15617" width="7.5" style="1" customWidth="1"/>
    <col min="15618" max="15618" width="13.875" style="1" customWidth="1"/>
    <col min="15619" max="15619" width="13.5" style="1" bestFit="1" customWidth="1"/>
    <col min="15620" max="15620" width="14.625" style="1" customWidth="1"/>
    <col min="15621" max="15622" width="12.375" style="1" customWidth="1"/>
    <col min="15623" max="15623" width="14.625" style="1" customWidth="1"/>
    <col min="15624" max="15628" width="12.375" style="1" customWidth="1"/>
    <col min="15629" max="15629" width="14.625" style="1" customWidth="1"/>
    <col min="15630" max="15630" width="17.625" style="1" customWidth="1"/>
    <col min="15631" max="15872" width="9" style="1"/>
    <col min="15873" max="15873" width="7.5" style="1" customWidth="1"/>
    <col min="15874" max="15874" width="13.875" style="1" customWidth="1"/>
    <col min="15875" max="15875" width="13.5" style="1" bestFit="1" customWidth="1"/>
    <col min="15876" max="15876" width="14.625" style="1" customWidth="1"/>
    <col min="15877" max="15878" width="12.375" style="1" customWidth="1"/>
    <col min="15879" max="15879" width="14.625" style="1" customWidth="1"/>
    <col min="15880" max="15884" width="12.375" style="1" customWidth="1"/>
    <col min="15885" max="15885" width="14.625" style="1" customWidth="1"/>
    <col min="15886" max="15886" width="17.625" style="1" customWidth="1"/>
    <col min="15887" max="16128" width="9" style="1"/>
    <col min="16129" max="16129" width="7.5" style="1" customWidth="1"/>
    <col min="16130" max="16130" width="13.875" style="1" customWidth="1"/>
    <col min="16131" max="16131" width="13.5" style="1" bestFit="1" customWidth="1"/>
    <col min="16132" max="16132" width="14.625" style="1" customWidth="1"/>
    <col min="16133" max="16134" width="12.375" style="1" customWidth="1"/>
    <col min="16135" max="16135" width="14.625" style="1" customWidth="1"/>
    <col min="16136" max="16140" width="12.375" style="1" customWidth="1"/>
    <col min="16141" max="16141" width="14.625" style="1" customWidth="1"/>
    <col min="16142" max="16142" width="17.625" style="1" customWidth="1"/>
    <col min="16143" max="16384" width="9" style="1"/>
  </cols>
  <sheetData>
    <row r="2" spans="1:16" ht="15.95" customHeight="1" x14ac:dyDescent="0.15">
      <c r="A2" s="1" t="s">
        <v>0</v>
      </c>
    </row>
    <row r="4" spans="1:16" ht="15.95" customHeight="1" x14ac:dyDescent="0.15">
      <c r="A4" s="3" t="s">
        <v>1</v>
      </c>
      <c r="B4" s="4" t="s">
        <v>94</v>
      </c>
    </row>
    <row r="5" spans="1:16" ht="15.95" customHeight="1" x14ac:dyDescent="0.15">
      <c r="N5" s="5" t="s">
        <v>3</v>
      </c>
    </row>
    <row r="6" spans="1:16" ht="15.95" customHeight="1" x14ac:dyDescent="0.15">
      <c r="A6" s="6" t="s">
        <v>4</v>
      </c>
      <c r="B6" s="7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</row>
    <row r="7" spans="1:16" ht="15.95" customHeight="1" x14ac:dyDescent="0.15">
      <c r="A7" s="9" t="s">
        <v>17</v>
      </c>
      <c r="B7" s="10"/>
      <c r="C7" s="11" t="s">
        <v>18</v>
      </c>
      <c r="D7" s="37">
        <f>SUM(D9,D11,D13,D15)</f>
        <v>1859.9</v>
      </c>
      <c r="E7" s="37">
        <f t="shared" ref="E7:L7" si="0">SUM(E9,E11,E13,E15)</f>
        <v>0.2</v>
      </c>
      <c r="F7" s="37">
        <f t="shared" si="0"/>
        <v>1.7</v>
      </c>
      <c r="G7" s="37">
        <f t="shared" si="0"/>
        <v>167.4</v>
      </c>
      <c r="H7" s="37">
        <f t="shared" si="0"/>
        <v>1.7</v>
      </c>
      <c r="I7" s="37">
        <f t="shared" si="0"/>
        <v>315.7</v>
      </c>
      <c r="J7" s="37">
        <f t="shared" si="0"/>
        <v>38.300000000000004</v>
      </c>
      <c r="K7" s="37">
        <f t="shared" si="0"/>
        <v>51.3</v>
      </c>
      <c r="L7" s="37">
        <f t="shared" si="0"/>
        <v>1.2</v>
      </c>
      <c r="M7" s="37">
        <f>SUM(E7:L7)</f>
        <v>577.5</v>
      </c>
      <c r="N7" s="37">
        <f>SUM(M7,D7)</f>
        <v>2437.4</v>
      </c>
    </row>
    <row r="8" spans="1:16" ht="15.95" customHeight="1" x14ac:dyDescent="0.15">
      <c r="A8" s="13"/>
      <c r="B8" s="14"/>
      <c r="C8" s="15" t="s">
        <v>19</v>
      </c>
      <c r="D8" s="38" t="s">
        <v>20</v>
      </c>
      <c r="E8" s="38">
        <f>IF($M7=0,0,E7/$M7%)</f>
        <v>3.4632034632034632E-2</v>
      </c>
      <c r="F8" s="38">
        <f t="shared" ref="F8:L8" si="1">IF($M7=0,0,F7/$M7%)</f>
        <v>0.29437229437229434</v>
      </c>
      <c r="G8" s="38">
        <f t="shared" si="1"/>
        <v>28.987012987012985</v>
      </c>
      <c r="H8" s="38">
        <f t="shared" si="1"/>
        <v>0.29437229437229434</v>
      </c>
      <c r="I8" s="38">
        <f t="shared" si="1"/>
        <v>54.666666666666664</v>
      </c>
      <c r="J8" s="38">
        <f t="shared" si="1"/>
        <v>6.6320346320346326</v>
      </c>
      <c r="K8" s="38">
        <f t="shared" si="1"/>
        <v>8.8831168831168821</v>
      </c>
      <c r="L8" s="38">
        <f t="shared" si="1"/>
        <v>0.20779220779220778</v>
      </c>
      <c r="M8" s="37">
        <f t="shared" ref="M8:M110" si="2">SUM(E8:L8)</f>
        <v>100</v>
      </c>
      <c r="N8" s="38" t="s">
        <v>20</v>
      </c>
    </row>
    <row r="9" spans="1:16" ht="15.95" customHeight="1" x14ac:dyDescent="0.15">
      <c r="A9" s="17"/>
      <c r="B9" s="18" t="s">
        <v>21</v>
      </c>
      <c r="C9" s="11" t="s">
        <v>18</v>
      </c>
      <c r="D9" s="37">
        <v>977.8</v>
      </c>
      <c r="E9" s="37">
        <v>0</v>
      </c>
      <c r="F9" s="37">
        <v>0</v>
      </c>
      <c r="G9" s="37">
        <v>95</v>
      </c>
      <c r="H9" s="37">
        <v>0</v>
      </c>
      <c r="I9" s="37">
        <v>2.7</v>
      </c>
      <c r="J9" s="37">
        <v>6.2</v>
      </c>
      <c r="K9" s="37">
        <v>1.3</v>
      </c>
      <c r="L9" s="37">
        <v>0</v>
      </c>
      <c r="M9" s="37">
        <f>SUM(E9:L9)</f>
        <v>105.2</v>
      </c>
      <c r="N9" s="37">
        <f>SUM(M9,D9)</f>
        <v>1083</v>
      </c>
    </row>
    <row r="10" spans="1:16" ht="15.95" customHeight="1" x14ac:dyDescent="0.15">
      <c r="A10" s="13"/>
      <c r="B10" s="19"/>
      <c r="C10" s="15" t="s">
        <v>19</v>
      </c>
      <c r="D10" s="38" t="s">
        <v>20</v>
      </c>
      <c r="E10" s="38">
        <f t="shared" ref="E10:L10" si="3">IF($M9=0,0,E9/$M9%)</f>
        <v>0</v>
      </c>
      <c r="F10" s="38">
        <f t="shared" si="3"/>
        <v>0</v>
      </c>
      <c r="G10" s="38">
        <f t="shared" si="3"/>
        <v>90.304182509505694</v>
      </c>
      <c r="H10" s="38">
        <f t="shared" si="3"/>
        <v>0</v>
      </c>
      <c r="I10" s="38">
        <f t="shared" si="3"/>
        <v>2.5665399239543727</v>
      </c>
      <c r="J10" s="38">
        <f t="shared" si="3"/>
        <v>5.8935361216730033</v>
      </c>
      <c r="K10" s="38">
        <f t="shared" si="3"/>
        <v>1.2357414448669202</v>
      </c>
      <c r="L10" s="38">
        <f t="shared" si="3"/>
        <v>0</v>
      </c>
      <c r="M10" s="37">
        <f>SUM(E10:L10)</f>
        <v>99.999999999999986</v>
      </c>
      <c r="N10" s="38" t="s">
        <v>20</v>
      </c>
    </row>
    <row r="11" spans="1:16" ht="15.95" customHeight="1" x14ac:dyDescent="0.15">
      <c r="A11" s="17"/>
      <c r="B11" s="18" t="s">
        <v>22</v>
      </c>
      <c r="C11" s="11" t="s">
        <v>18</v>
      </c>
      <c r="D11" s="37">
        <v>813.2</v>
      </c>
      <c r="E11" s="37">
        <v>0.2</v>
      </c>
      <c r="F11" s="37">
        <v>0</v>
      </c>
      <c r="G11" s="37">
        <v>53.4</v>
      </c>
      <c r="H11" s="37">
        <v>0</v>
      </c>
      <c r="I11" s="37">
        <v>313</v>
      </c>
      <c r="J11" s="37">
        <v>32.1</v>
      </c>
      <c r="K11" s="37">
        <v>50</v>
      </c>
      <c r="L11" s="37">
        <v>1.2</v>
      </c>
      <c r="M11" s="37">
        <f t="shared" ref="M11:M16" si="4">SUM(E11:L11)</f>
        <v>449.90000000000003</v>
      </c>
      <c r="N11" s="37">
        <f>SUM(M11,D11)</f>
        <v>1263.1000000000001</v>
      </c>
      <c r="P11" s="35"/>
    </row>
    <row r="12" spans="1:16" ht="15.95" customHeight="1" x14ac:dyDescent="0.15">
      <c r="A12" s="13"/>
      <c r="B12" s="19"/>
      <c r="C12" s="15" t="s">
        <v>19</v>
      </c>
      <c r="D12" s="38" t="s">
        <v>20</v>
      </c>
      <c r="E12" s="38">
        <f t="shared" ref="E12:L12" si="5">IF($M11=0,0,E11/$M11%)</f>
        <v>4.4454323182929537E-2</v>
      </c>
      <c r="F12" s="38">
        <f t="shared" si="5"/>
        <v>0</v>
      </c>
      <c r="G12" s="38">
        <f t="shared" si="5"/>
        <v>11.869304289842185</v>
      </c>
      <c r="H12" s="38">
        <f t="shared" si="5"/>
        <v>0</v>
      </c>
      <c r="I12" s="38">
        <f t="shared" si="5"/>
        <v>69.571015781284714</v>
      </c>
      <c r="J12" s="38">
        <f t="shared" si="5"/>
        <v>7.1349188708601909</v>
      </c>
      <c r="K12" s="38">
        <f t="shared" si="5"/>
        <v>11.113580795732384</v>
      </c>
      <c r="L12" s="38">
        <f t="shared" si="5"/>
        <v>0.26672593909757719</v>
      </c>
      <c r="M12" s="37">
        <f t="shared" si="4"/>
        <v>99.999999999999986</v>
      </c>
      <c r="N12" s="38" t="s">
        <v>20</v>
      </c>
      <c r="P12" s="35"/>
    </row>
    <row r="13" spans="1:16" ht="15.95" customHeight="1" x14ac:dyDescent="0.15">
      <c r="A13" s="17"/>
      <c r="B13" s="18" t="s">
        <v>23</v>
      </c>
      <c r="C13" s="11" t="s">
        <v>18</v>
      </c>
      <c r="D13" s="37">
        <v>68.899999999999991</v>
      </c>
      <c r="E13" s="37">
        <v>0</v>
      </c>
      <c r="F13" s="37">
        <v>1.7</v>
      </c>
      <c r="G13" s="37">
        <v>19</v>
      </c>
      <c r="H13" s="37">
        <v>1.7</v>
      </c>
      <c r="I13" s="37">
        <v>0</v>
      </c>
      <c r="J13" s="37">
        <v>0</v>
      </c>
      <c r="K13" s="37">
        <v>0</v>
      </c>
      <c r="L13" s="37">
        <v>0</v>
      </c>
      <c r="M13" s="37">
        <f t="shared" si="4"/>
        <v>22.4</v>
      </c>
      <c r="N13" s="37">
        <f>SUM(M13,D13)</f>
        <v>91.299999999999983</v>
      </c>
      <c r="P13" s="35"/>
    </row>
    <row r="14" spans="1:16" ht="15.95" customHeight="1" x14ac:dyDescent="0.15">
      <c r="A14" s="13"/>
      <c r="B14" s="19"/>
      <c r="C14" s="15" t="s">
        <v>19</v>
      </c>
      <c r="D14" s="38" t="s">
        <v>20</v>
      </c>
      <c r="E14" s="38">
        <f t="shared" ref="E14:L14" si="6">IF($M13=0,0,E13/$M13%)</f>
        <v>0</v>
      </c>
      <c r="F14" s="38">
        <f t="shared" si="6"/>
        <v>7.5892857142857153</v>
      </c>
      <c r="G14" s="38">
        <f t="shared" si="6"/>
        <v>84.821428571428584</v>
      </c>
      <c r="H14" s="38">
        <f t="shared" si="6"/>
        <v>7.5892857142857153</v>
      </c>
      <c r="I14" s="38">
        <f t="shared" si="6"/>
        <v>0</v>
      </c>
      <c r="J14" s="38">
        <f t="shared" si="6"/>
        <v>0</v>
      </c>
      <c r="K14" s="38">
        <f t="shared" si="6"/>
        <v>0</v>
      </c>
      <c r="L14" s="38">
        <f t="shared" si="6"/>
        <v>0</v>
      </c>
      <c r="M14" s="37">
        <f t="shared" si="4"/>
        <v>100.00000000000003</v>
      </c>
      <c r="N14" s="38" t="s">
        <v>20</v>
      </c>
      <c r="P14" s="35"/>
    </row>
    <row r="15" spans="1:16" ht="15.95" customHeight="1" x14ac:dyDescent="0.15">
      <c r="A15" s="17"/>
      <c r="B15" s="18" t="s">
        <v>24</v>
      </c>
      <c r="C15" s="11" t="s">
        <v>18</v>
      </c>
      <c r="D15" s="37"/>
      <c r="E15" s="37"/>
      <c r="F15" s="37"/>
      <c r="G15" s="37"/>
      <c r="H15" s="37"/>
      <c r="I15" s="37"/>
      <c r="J15" s="37"/>
      <c r="K15" s="37"/>
      <c r="L15" s="37"/>
      <c r="M15" s="37">
        <f t="shared" si="4"/>
        <v>0</v>
      </c>
      <c r="N15" s="37">
        <f>SUM(M15,D15)</f>
        <v>0</v>
      </c>
      <c r="P15" s="35"/>
    </row>
    <row r="16" spans="1:16" ht="15.95" customHeight="1" x14ac:dyDescent="0.15">
      <c r="A16" s="13"/>
      <c r="B16" s="19"/>
      <c r="C16" s="15" t="s">
        <v>19</v>
      </c>
      <c r="D16" s="38" t="s">
        <v>20</v>
      </c>
      <c r="E16" s="38">
        <f t="shared" ref="E16:L16" si="7">IF($M15=0,0,E15/$M15%)</f>
        <v>0</v>
      </c>
      <c r="F16" s="38">
        <f t="shared" si="7"/>
        <v>0</v>
      </c>
      <c r="G16" s="38">
        <f t="shared" si="7"/>
        <v>0</v>
      </c>
      <c r="H16" s="38">
        <f t="shared" si="7"/>
        <v>0</v>
      </c>
      <c r="I16" s="38">
        <f t="shared" si="7"/>
        <v>0</v>
      </c>
      <c r="J16" s="38">
        <f t="shared" si="7"/>
        <v>0</v>
      </c>
      <c r="K16" s="38">
        <f t="shared" si="7"/>
        <v>0</v>
      </c>
      <c r="L16" s="38">
        <f t="shared" si="7"/>
        <v>0</v>
      </c>
      <c r="M16" s="37">
        <f t="shared" si="4"/>
        <v>0</v>
      </c>
      <c r="N16" s="38" t="s">
        <v>20</v>
      </c>
      <c r="P16" s="35"/>
    </row>
    <row r="17" spans="1:16" ht="15.95" customHeight="1" x14ac:dyDescent="0.15">
      <c r="A17" s="9" t="s">
        <v>25</v>
      </c>
      <c r="B17" s="10"/>
      <c r="C17" s="20" t="s">
        <v>111</v>
      </c>
      <c r="D17" s="37">
        <f>SUMIF($C$19:$C$80,"出荷量",D19:D80)</f>
        <v>61899.700000000004</v>
      </c>
      <c r="E17" s="37">
        <f t="shared" ref="E17:M17" si="8">SUMIF($C$19:$C$80,"出荷量",E19:E80)</f>
        <v>9049.5</v>
      </c>
      <c r="F17" s="37">
        <f t="shared" si="8"/>
        <v>5391.5</v>
      </c>
      <c r="G17" s="37">
        <f t="shared" si="8"/>
        <v>99157.699999999983</v>
      </c>
      <c r="H17" s="37">
        <f t="shared" si="8"/>
        <v>10132.9</v>
      </c>
      <c r="I17" s="37">
        <f t="shared" si="8"/>
        <v>47718.400000000001</v>
      </c>
      <c r="J17" s="37">
        <f t="shared" si="8"/>
        <v>14736.5</v>
      </c>
      <c r="K17" s="37">
        <f t="shared" si="8"/>
        <v>8793.4999999999964</v>
      </c>
      <c r="L17" s="37">
        <f t="shared" si="8"/>
        <v>16004.700000000003</v>
      </c>
      <c r="M17" s="37">
        <f t="shared" si="8"/>
        <v>210984.7</v>
      </c>
      <c r="N17" s="37">
        <f>SUM(M17,D17)</f>
        <v>272884.40000000002</v>
      </c>
      <c r="P17" s="35"/>
    </row>
    <row r="18" spans="1:16" ht="15.95" customHeight="1" x14ac:dyDescent="0.15">
      <c r="A18" s="13"/>
      <c r="B18" s="14"/>
      <c r="C18" s="15" t="s">
        <v>19</v>
      </c>
      <c r="D18" s="38" t="s">
        <v>20</v>
      </c>
      <c r="E18" s="38">
        <f t="shared" ref="E18:L18" si="9">IF($M17=0,0,E17/$M17%)</f>
        <v>4.2891735751454956</v>
      </c>
      <c r="F18" s="38">
        <f t="shared" si="9"/>
        <v>2.5553985668155081</v>
      </c>
      <c r="G18" s="38">
        <f t="shared" si="9"/>
        <v>46.997578497398138</v>
      </c>
      <c r="H18" s="38">
        <f t="shared" si="9"/>
        <v>4.8026705253982866</v>
      </c>
      <c r="I18" s="38">
        <f t="shared" si="9"/>
        <v>22.616995450380998</v>
      </c>
      <c r="J18" s="38">
        <f t="shared" si="9"/>
        <v>6.984629691157699</v>
      </c>
      <c r="K18" s="38">
        <f t="shared" si="9"/>
        <v>4.1678377626434502</v>
      </c>
      <c r="L18" s="38">
        <f t="shared" si="9"/>
        <v>7.5857159310604043</v>
      </c>
      <c r="M18" s="37">
        <f>SUM(E18:L18)</f>
        <v>99.999999999999972</v>
      </c>
      <c r="N18" s="38" t="s">
        <v>20</v>
      </c>
      <c r="P18" s="35"/>
    </row>
    <row r="19" spans="1:16" ht="15.95" customHeight="1" x14ac:dyDescent="0.15">
      <c r="A19" s="17"/>
      <c r="B19" s="18" t="s">
        <v>26</v>
      </c>
      <c r="C19" s="11" t="s">
        <v>18</v>
      </c>
      <c r="D19" s="37">
        <v>40305</v>
      </c>
      <c r="E19" s="37">
        <v>6233.9</v>
      </c>
      <c r="F19" s="37">
        <v>3408.8</v>
      </c>
      <c r="G19" s="37">
        <v>78882.399999999994</v>
      </c>
      <c r="H19" s="37">
        <v>3682.7000000000003</v>
      </c>
      <c r="I19" s="37">
        <v>29294.299999999996</v>
      </c>
      <c r="J19" s="37">
        <v>6941.6</v>
      </c>
      <c r="K19" s="37">
        <v>3343.4</v>
      </c>
      <c r="L19" s="37">
        <v>8865.1999999999989</v>
      </c>
      <c r="M19" s="37">
        <f t="shared" si="2"/>
        <v>140652.29999999999</v>
      </c>
      <c r="N19" s="37">
        <f>SUM(M19,D19)</f>
        <v>180957.3</v>
      </c>
      <c r="P19" s="35"/>
    </row>
    <row r="20" spans="1:16" ht="15.95" customHeight="1" x14ac:dyDescent="0.15">
      <c r="A20" s="13"/>
      <c r="B20" s="19"/>
      <c r="C20" s="15" t="s">
        <v>19</v>
      </c>
      <c r="D20" s="38" t="s">
        <v>20</v>
      </c>
      <c r="E20" s="38">
        <f t="shared" ref="E20:L20" si="10">IF($M19=0,0,E19/$M19%)</f>
        <v>4.4321351303889092</v>
      </c>
      <c r="F20" s="38">
        <f t="shared" si="10"/>
        <v>2.4235650607917543</v>
      </c>
      <c r="G20" s="38">
        <f t="shared" si="10"/>
        <v>56.08326348022748</v>
      </c>
      <c r="H20" s="38">
        <f t="shared" si="10"/>
        <v>2.6183005894677871</v>
      </c>
      <c r="I20" s="38">
        <f t="shared" si="10"/>
        <v>20.827458918197568</v>
      </c>
      <c r="J20" s="38">
        <f t="shared" si="10"/>
        <v>4.935290784437937</v>
      </c>
      <c r="K20" s="38">
        <f t="shared" si="10"/>
        <v>2.377067420866918</v>
      </c>
      <c r="L20" s="38">
        <f t="shared" si="10"/>
        <v>6.3029186156216426</v>
      </c>
      <c r="M20" s="37">
        <f t="shared" si="2"/>
        <v>100</v>
      </c>
      <c r="N20" s="38" t="s">
        <v>20</v>
      </c>
      <c r="P20" s="35"/>
    </row>
    <row r="21" spans="1:16" ht="15.95" customHeight="1" x14ac:dyDescent="0.15">
      <c r="A21" s="17"/>
      <c r="B21" s="18" t="s">
        <v>27</v>
      </c>
      <c r="C21" s="11" t="s">
        <v>18</v>
      </c>
      <c r="D21" s="37">
        <v>1217.9000000000001</v>
      </c>
      <c r="E21" s="37">
        <v>270.10000000000002</v>
      </c>
      <c r="F21" s="37">
        <v>112.1</v>
      </c>
      <c r="G21" s="37">
        <v>3048.5</v>
      </c>
      <c r="H21" s="37">
        <v>86.6</v>
      </c>
      <c r="I21" s="37">
        <v>455.40000000000003</v>
      </c>
      <c r="J21" s="37">
        <v>208.7</v>
      </c>
      <c r="K21" s="37">
        <v>633.09999999999991</v>
      </c>
      <c r="L21" s="37">
        <v>446.5</v>
      </c>
      <c r="M21" s="37">
        <f t="shared" si="2"/>
        <v>5261</v>
      </c>
      <c r="N21" s="37">
        <f>SUM(M21,D21)</f>
        <v>6478.9</v>
      </c>
      <c r="P21" s="35"/>
    </row>
    <row r="22" spans="1:16" ht="15.95" customHeight="1" x14ac:dyDescent="0.15">
      <c r="A22" s="13"/>
      <c r="B22" s="19"/>
      <c r="C22" s="15" t="s">
        <v>19</v>
      </c>
      <c r="D22" s="38" t="s">
        <v>20</v>
      </c>
      <c r="E22" s="38">
        <f t="shared" ref="E22:L22" si="11">IF($M21=0,0,E21/$M21%)</f>
        <v>5.1340049420262313</v>
      </c>
      <c r="F22" s="38">
        <f t="shared" si="11"/>
        <v>2.1307736171830451</v>
      </c>
      <c r="G22" s="38">
        <f t="shared" si="11"/>
        <v>57.945257555597799</v>
      </c>
      <c r="H22" s="38">
        <f t="shared" si="11"/>
        <v>1.646074890705189</v>
      </c>
      <c r="I22" s="38">
        <f t="shared" si="11"/>
        <v>8.6561490210986509</v>
      </c>
      <c r="J22" s="38">
        <f t="shared" si="11"/>
        <v>3.9669264398403343</v>
      </c>
      <c r="K22" s="38">
        <f t="shared" si="11"/>
        <v>12.033833871887472</v>
      </c>
      <c r="L22" s="38">
        <f t="shared" si="11"/>
        <v>8.486979661661282</v>
      </c>
      <c r="M22" s="37">
        <f t="shared" si="2"/>
        <v>100.00000000000001</v>
      </c>
      <c r="N22" s="38" t="s">
        <v>20</v>
      </c>
      <c r="P22" s="35"/>
    </row>
    <row r="23" spans="1:16" ht="15.95" customHeight="1" x14ac:dyDescent="0.15">
      <c r="A23" s="17"/>
      <c r="B23" s="18" t="s">
        <v>28</v>
      </c>
      <c r="C23" s="11" t="s">
        <v>18</v>
      </c>
      <c r="D23" s="37">
        <v>6127.8</v>
      </c>
      <c r="E23" s="37">
        <v>909.4</v>
      </c>
      <c r="F23" s="37">
        <v>1373.4</v>
      </c>
      <c r="G23" s="37">
        <v>5035.7000000000007</v>
      </c>
      <c r="H23" s="37">
        <v>2766.1000000000004</v>
      </c>
      <c r="I23" s="37">
        <v>3498.6</v>
      </c>
      <c r="J23" s="37">
        <v>2561.8000000000002</v>
      </c>
      <c r="K23" s="37">
        <v>1569.4</v>
      </c>
      <c r="L23" s="37">
        <v>3104.9</v>
      </c>
      <c r="M23" s="37">
        <f t="shared" si="2"/>
        <v>20819.300000000007</v>
      </c>
      <c r="N23" s="37">
        <f>SUM(M23,D23)</f>
        <v>26947.100000000006</v>
      </c>
      <c r="P23" s="35"/>
    </row>
    <row r="24" spans="1:16" ht="15.95" customHeight="1" x14ac:dyDescent="0.15">
      <c r="A24" s="13"/>
      <c r="B24" s="19"/>
      <c r="C24" s="15" t="s">
        <v>19</v>
      </c>
      <c r="D24" s="38" t="s">
        <v>20</v>
      </c>
      <c r="E24" s="38">
        <f t="shared" ref="E24:L24" si="12">IF($M23=0,0,E23/$M23%)</f>
        <v>4.3680623267833196</v>
      </c>
      <c r="F24" s="38">
        <f t="shared" si="12"/>
        <v>6.5967635799474511</v>
      </c>
      <c r="G24" s="38">
        <f t="shared" si="12"/>
        <v>24.187652802928049</v>
      </c>
      <c r="H24" s="38">
        <f t="shared" si="12"/>
        <v>13.286229604261427</v>
      </c>
      <c r="I24" s="38">
        <f t="shared" si="12"/>
        <v>16.804599578275919</v>
      </c>
      <c r="J24" s="38">
        <f t="shared" si="12"/>
        <v>12.304928599904892</v>
      </c>
      <c r="K24" s="38">
        <f t="shared" si="12"/>
        <v>7.5381977299909195</v>
      </c>
      <c r="L24" s="38">
        <f t="shared" si="12"/>
        <v>14.913565777907994</v>
      </c>
      <c r="M24" s="37">
        <f t="shared" si="2"/>
        <v>99.999999999999972</v>
      </c>
      <c r="N24" s="38" t="s">
        <v>20</v>
      </c>
      <c r="P24" s="35"/>
    </row>
    <row r="25" spans="1:16" ht="15.95" customHeight="1" x14ac:dyDescent="0.15">
      <c r="A25" s="17"/>
      <c r="B25" s="18" t="s">
        <v>29</v>
      </c>
      <c r="C25" s="11" t="s">
        <v>18</v>
      </c>
      <c r="D25" s="37">
        <v>1712.4</v>
      </c>
      <c r="E25" s="37">
        <v>66.2</v>
      </c>
      <c r="F25" s="37">
        <v>53.7</v>
      </c>
      <c r="G25" s="37">
        <v>405.6</v>
      </c>
      <c r="H25" s="37">
        <v>161.20000000000002</v>
      </c>
      <c r="I25" s="37">
        <v>156.6</v>
      </c>
      <c r="J25" s="37">
        <v>140.30000000000001</v>
      </c>
      <c r="K25" s="37">
        <v>109.4</v>
      </c>
      <c r="L25" s="37">
        <v>132.6</v>
      </c>
      <c r="M25" s="37">
        <f t="shared" si="2"/>
        <v>1225.6000000000001</v>
      </c>
      <c r="N25" s="37">
        <f>SUM(M25,D25)</f>
        <v>2938</v>
      </c>
      <c r="P25" s="35"/>
    </row>
    <row r="26" spans="1:16" ht="15.95" customHeight="1" x14ac:dyDescent="0.15">
      <c r="A26" s="13"/>
      <c r="B26" s="19"/>
      <c r="C26" s="15" t="s">
        <v>19</v>
      </c>
      <c r="D26" s="38" t="s">
        <v>20</v>
      </c>
      <c r="E26" s="38">
        <f t="shared" ref="E26:L26" si="13">IF($M25=0,0,E25/$M25%)</f>
        <v>5.4014360313315919</v>
      </c>
      <c r="F26" s="38">
        <f t="shared" si="13"/>
        <v>4.3815274151436023</v>
      </c>
      <c r="G26" s="38">
        <f t="shared" si="13"/>
        <v>33.093994778067881</v>
      </c>
      <c r="H26" s="38">
        <f t="shared" si="13"/>
        <v>13.152741514360313</v>
      </c>
      <c r="I26" s="38">
        <f t="shared" si="13"/>
        <v>12.777415143603131</v>
      </c>
      <c r="J26" s="38">
        <f t="shared" si="13"/>
        <v>11.447454308093993</v>
      </c>
      <c r="K26" s="38">
        <f t="shared" si="13"/>
        <v>8.9262402088772834</v>
      </c>
      <c r="L26" s="38">
        <f t="shared" si="13"/>
        <v>10.819190600522191</v>
      </c>
      <c r="M26" s="37">
        <f t="shared" si="2"/>
        <v>100</v>
      </c>
      <c r="N26" s="38" t="s">
        <v>20</v>
      </c>
      <c r="P26" s="35"/>
    </row>
    <row r="27" spans="1:16" ht="15.95" customHeight="1" x14ac:dyDescent="0.15">
      <c r="A27" s="17"/>
      <c r="B27" s="18" t="s">
        <v>30</v>
      </c>
      <c r="C27" s="11" t="s">
        <v>18</v>
      </c>
      <c r="D27" s="37">
        <v>2589.1999999999998</v>
      </c>
      <c r="E27" s="37">
        <v>0</v>
      </c>
      <c r="F27" s="37">
        <v>165</v>
      </c>
      <c r="G27" s="37">
        <v>4673.7999999999993</v>
      </c>
      <c r="H27" s="37">
        <v>1232.3000000000002</v>
      </c>
      <c r="I27" s="37">
        <v>7999.7</v>
      </c>
      <c r="J27" s="37">
        <v>2711.1000000000004</v>
      </c>
      <c r="K27" s="37">
        <v>1339.8</v>
      </c>
      <c r="L27" s="37">
        <v>1412.7</v>
      </c>
      <c r="M27" s="37">
        <f t="shared" si="2"/>
        <v>19534.400000000001</v>
      </c>
      <c r="N27" s="37">
        <f>SUM(M27,D27)</f>
        <v>22123.600000000002</v>
      </c>
      <c r="P27" s="35"/>
    </row>
    <row r="28" spans="1:16" ht="15.95" customHeight="1" x14ac:dyDescent="0.15">
      <c r="A28" s="13"/>
      <c r="B28" s="19"/>
      <c r="C28" s="15" t="s">
        <v>19</v>
      </c>
      <c r="D28" s="38" t="s">
        <v>20</v>
      </c>
      <c r="E28" s="38">
        <f t="shared" ref="E28:L28" si="14">IF($M27=0,0,E27/$M27%)</f>
        <v>0</v>
      </c>
      <c r="F28" s="38">
        <f t="shared" si="14"/>
        <v>0.84466377262675063</v>
      </c>
      <c r="G28" s="38">
        <f t="shared" si="14"/>
        <v>23.925997215169129</v>
      </c>
      <c r="H28" s="38">
        <f t="shared" si="14"/>
        <v>6.3083585879269393</v>
      </c>
      <c r="I28" s="38">
        <f t="shared" si="14"/>
        <v>40.951859284134649</v>
      </c>
      <c r="J28" s="38">
        <f t="shared" si="14"/>
        <v>13.878593660414449</v>
      </c>
      <c r="K28" s="38">
        <f t="shared" si="14"/>
        <v>6.8586698337292153</v>
      </c>
      <c r="L28" s="38">
        <f t="shared" si="14"/>
        <v>7.2318576459988524</v>
      </c>
      <c r="M28" s="37">
        <f t="shared" si="2"/>
        <v>99.999999999999986</v>
      </c>
      <c r="N28" s="38" t="s">
        <v>20</v>
      </c>
      <c r="P28" s="35"/>
    </row>
    <row r="29" spans="1:16" ht="15.95" customHeight="1" x14ac:dyDescent="0.15">
      <c r="A29" s="17"/>
      <c r="B29" s="18" t="s">
        <v>31</v>
      </c>
      <c r="C29" s="11" t="s">
        <v>18</v>
      </c>
      <c r="D29" s="37">
        <v>4362.8</v>
      </c>
      <c r="E29" s="37">
        <v>574</v>
      </c>
      <c r="F29" s="37">
        <v>198.8</v>
      </c>
      <c r="G29" s="37">
        <v>1637.6</v>
      </c>
      <c r="H29" s="37">
        <v>1699.8</v>
      </c>
      <c r="I29" s="37">
        <v>3609.3</v>
      </c>
      <c r="J29" s="37">
        <v>1647.2000000000003</v>
      </c>
      <c r="K29" s="37">
        <v>1288</v>
      </c>
      <c r="L29" s="37">
        <v>1380.5</v>
      </c>
      <c r="M29" s="37">
        <f t="shared" si="2"/>
        <v>12035.2</v>
      </c>
      <c r="N29" s="37">
        <f>SUM(M29,D29)</f>
        <v>16398</v>
      </c>
      <c r="P29" s="35"/>
    </row>
    <row r="30" spans="1:16" ht="15.95" customHeight="1" x14ac:dyDescent="0.15">
      <c r="A30" s="13"/>
      <c r="B30" s="19"/>
      <c r="C30" s="15" t="s">
        <v>19</v>
      </c>
      <c r="D30" s="38" t="s">
        <v>20</v>
      </c>
      <c r="E30" s="38">
        <f t="shared" ref="E30:L30" si="15">IF($M29=0,0,E29/$M29%)</f>
        <v>4.769343259771337</v>
      </c>
      <c r="F30" s="38">
        <f t="shared" si="15"/>
        <v>1.6518213241159267</v>
      </c>
      <c r="G30" s="38">
        <f t="shared" si="15"/>
        <v>13.606753522999201</v>
      </c>
      <c r="H30" s="38">
        <f t="shared" si="15"/>
        <v>14.123570858814144</v>
      </c>
      <c r="I30" s="38">
        <f t="shared" si="15"/>
        <v>29.989530709917577</v>
      </c>
      <c r="J30" s="38">
        <f t="shared" si="15"/>
        <v>13.686519542674823</v>
      </c>
      <c r="K30" s="38">
        <f t="shared" si="15"/>
        <v>10.70194097314544</v>
      </c>
      <c r="L30" s="38">
        <f t="shared" si="15"/>
        <v>11.470519808561553</v>
      </c>
      <c r="M30" s="37">
        <f t="shared" si="2"/>
        <v>99.999999999999986</v>
      </c>
      <c r="N30" s="38" t="s">
        <v>20</v>
      </c>
      <c r="P30" s="35"/>
    </row>
    <row r="31" spans="1:16" ht="15.95" customHeight="1" x14ac:dyDescent="0.15">
      <c r="A31" s="17"/>
      <c r="B31" s="18" t="s">
        <v>32</v>
      </c>
      <c r="C31" s="11" t="s">
        <v>18</v>
      </c>
      <c r="D31" s="37">
        <v>1096.0999999999999</v>
      </c>
      <c r="E31" s="37">
        <v>897.7</v>
      </c>
      <c r="F31" s="37">
        <v>25.6</v>
      </c>
      <c r="G31" s="37">
        <v>1979.8999999999999</v>
      </c>
      <c r="H31" s="37">
        <v>112.6</v>
      </c>
      <c r="I31" s="37">
        <v>1259.9000000000001</v>
      </c>
      <c r="J31" s="37">
        <v>248.39999999999998</v>
      </c>
      <c r="K31" s="37">
        <v>322.79999999999995</v>
      </c>
      <c r="L31" s="37">
        <v>354.7</v>
      </c>
      <c r="M31" s="37">
        <f t="shared" si="2"/>
        <v>5201.5999999999995</v>
      </c>
      <c r="N31" s="37">
        <f>SUM(M31,D31)</f>
        <v>6297.6999999999989</v>
      </c>
      <c r="P31" s="35"/>
    </row>
    <row r="32" spans="1:16" ht="15.95" customHeight="1" x14ac:dyDescent="0.15">
      <c r="A32" s="13"/>
      <c r="B32" s="19"/>
      <c r="C32" s="15" t="s">
        <v>19</v>
      </c>
      <c r="D32" s="38" t="s">
        <v>20</v>
      </c>
      <c r="E32" s="38">
        <f t="shared" ref="E32:L32" si="16">IF($M31=0,0,E31/$M31%)</f>
        <v>17.258151338049835</v>
      </c>
      <c r="F32" s="38">
        <f t="shared" si="16"/>
        <v>0.49215625961242704</v>
      </c>
      <c r="G32" s="38">
        <f t="shared" si="16"/>
        <v>38.063288219009536</v>
      </c>
      <c r="H32" s="38">
        <f t="shared" si="16"/>
        <v>2.1647185481390343</v>
      </c>
      <c r="I32" s="38">
        <f t="shared" si="16"/>
        <v>24.221393417410034</v>
      </c>
      <c r="J32" s="38">
        <f t="shared" si="16"/>
        <v>4.775453706551831</v>
      </c>
      <c r="K32" s="38">
        <f t="shared" si="16"/>
        <v>6.2057828360504459</v>
      </c>
      <c r="L32" s="38">
        <f t="shared" si="16"/>
        <v>6.8190556751768696</v>
      </c>
      <c r="M32" s="37">
        <f t="shared" si="2"/>
        <v>100</v>
      </c>
      <c r="N32" s="38" t="s">
        <v>20</v>
      </c>
      <c r="P32" s="35"/>
    </row>
    <row r="33" spans="1:16" ht="15.95" customHeight="1" x14ac:dyDescent="0.15">
      <c r="A33" s="17"/>
      <c r="B33" s="18" t="s">
        <v>33</v>
      </c>
      <c r="C33" s="11" t="s">
        <v>18</v>
      </c>
      <c r="D33" s="37">
        <v>648.29999999999995</v>
      </c>
      <c r="E33" s="37">
        <v>28.5</v>
      </c>
      <c r="F33" s="37">
        <v>0</v>
      </c>
      <c r="G33" s="37">
        <v>857.7</v>
      </c>
      <c r="H33" s="37">
        <v>77.8</v>
      </c>
      <c r="I33" s="37">
        <v>785.30000000000007</v>
      </c>
      <c r="J33" s="37">
        <v>109.60000000000001</v>
      </c>
      <c r="K33" s="37">
        <v>128.5</v>
      </c>
      <c r="L33" s="37">
        <v>15.6</v>
      </c>
      <c r="M33" s="37">
        <f t="shared" si="2"/>
        <v>2003</v>
      </c>
      <c r="N33" s="37">
        <f>SUM(M33,D33)</f>
        <v>2651.3</v>
      </c>
      <c r="P33" s="35"/>
    </row>
    <row r="34" spans="1:16" ht="15.95" customHeight="1" x14ac:dyDescent="0.15">
      <c r="A34" s="13"/>
      <c r="B34" s="19"/>
      <c r="C34" s="15" t="s">
        <v>19</v>
      </c>
      <c r="D34" s="38" t="s">
        <v>20</v>
      </c>
      <c r="E34" s="38">
        <f t="shared" ref="E34:L34" si="17">IF($M33=0,0,E33/$M33%)</f>
        <v>1.4228657014478281</v>
      </c>
      <c r="F34" s="38">
        <f t="shared" si="17"/>
        <v>0</v>
      </c>
      <c r="G34" s="38">
        <f t="shared" si="17"/>
        <v>42.820768846729905</v>
      </c>
      <c r="H34" s="38">
        <f t="shared" si="17"/>
        <v>3.8841737393909135</v>
      </c>
      <c r="I34" s="38">
        <f t="shared" si="17"/>
        <v>39.206190713929111</v>
      </c>
      <c r="J34" s="38">
        <f t="shared" si="17"/>
        <v>5.4717923115327007</v>
      </c>
      <c r="K34" s="38">
        <f t="shared" si="17"/>
        <v>6.4153769345981022</v>
      </c>
      <c r="L34" s="38">
        <f t="shared" si="17"/>
        <v>0.77883175237144275</v>
      </c>
      <c r="M34" s="37">
        <f t="shared" si="2"/>
        <v>99.999999999999986</v>
      </c>
      <c r="N34" s="38" t="s">
        <v>20</v>
      </c>
      <c r="P34" s="35"/>
    </row>
    <row r="35" spans="1:16" ht="15.95" customHeight="1" x14ac:dyDescent="0.15">
      <c r="A35" s="17"/>
      <c r="B35" s="18" t="s">
        <v>34</v>
      </c>
      <c r="C35" s="11" t="s">
        <v>18</v>
      </c>
      <c r="D35" s="37">
        <v>656.7</v>
      </c>
      <c r="E35" s="37">
        <v>24.5</v>
      </c>
      <c r="F35" s="37">
        <v>0</v>
      </c>
      <c r="G35" s="37">
        <v>655.6</v>
      </c>
      <c r="H35" s="37">
        <v>2.9</v>
      </c>
      <c r="I35" s="37">
        <v>121.5</v>
      </c>
      <c r="J35" s="37">
        <v>20.2</v>
      </c>
      <c r="K35" s="37">
        <v>0</v>
      </c>
      <c r="L35" s="37">
        <v>11.2</v>
      </c>
      <c r="M35" s="37">
        <f t="shared" si="2"/>
        <v>835.90000000000009</v>
      </c>
      <c r="N35" s="37">
        <f>SUM(M35,D35)</f>
        <v>1492.6000000000001</v>
      </c>
      <c r="P35" s="35"/>
    </row>
    <row r="36" spans="1:16" ht="15.95" customHeight="1" x14ac:dyDescent="0.15">
      <c r="A36" s="13"/>
      <c r="B36" s="19"/>
      <c r="C36" s="15" t="s">
        <v>19</v>
      </c>
      <c r="D36" s="38" t="s">
        <v>20</v>
      </c>
      <c r="E36" s="38">
        <f t="shared" ref="E36:L36" si="18">IF($M35=0,0,E35/$M35%)</f>
        <v>2.9309726043785136</v>
      </c>
      <c r="F36" s="38">
        <f t="shared" si="18"/>
        <v>0</v>
      </c>
      <c r="G36" s="38">
        <f t="shared" si="18"/>
        <v>78.430434262471579</v>
      </c>
      <c r="H36" s="38">
        <f t="shared" si="18"/>
        <v>0.34693145113051793</v>
      </c>
      <c r="I36" s="38">
        <f t="shared" si="18"/>
        <v>14.535231487019976</v>
      </c>
      <c r="J36" s="38">
        <f t="shared" si="18"/>
        <v>2.416557004426366</v>
      </c>
      <c r="K36" s="38">
        <f t="shared" si="18"/>
        <v>0</v>
      </c>
      <c r="L36" s="38">
        <f t="shared" si="18"/>
        <v>1.3398731905730348</v>
      </c>
      <c r="M36" s="37">
        <f t="shared" si="2"/>
        <v>99.999999999999972</v>
      </c>
      <c r="N36" s="38" t="s">
        <v>20</v>
      </c>
      <c r="P36" s="35"/>
    </row>
    <row r="37" spans="1:16" ht="15.95" customHeight="1" x14ac:dyDescent="0.15">
      <c r="A37" s="17"/>
      <c r="B37" s="18" t="s">
        <v>35</v>
      </c>
      <c r="C37" s="11" t="s">
        <v>18</v>
      </c>
      <c r="D37" s="37">
        <v>92.3</v>
      </c>
      <c r="E37" s="37">
        <v>0</v>
      </c>
      <c r="F37" s="37">
        <v>21.9</v>
      </c>
      <c r="G37" s="37">
        <v>0</v>
      </c>
      <c r="H37" s="37">
        <v>24.8</v>
      </c>
      <c r="I37" s="37">
        <v>4.5999999999999996</v>
      </c>
      <c r="J37" s="37">
        <v>56.8</v>
      </c>
      <c r="K37" s="37">
        <v>31.6</v>
      </c>
      <c r="L37" s="37">
        <v>25.1</v>
      </c>
      <c r="M37" s="37">
        <f t="shared" si="2"/>
        <v>164.79999999999998</v>
      </c>
      <c r="N37" s="37">
        <f>SUM(M37,D37)</f>
        <v>257.09999999999997</v>
      </c>
      <c r="P37" s="35"/>
    </row>
    <row r="38" spans="1:16" ht="15.95" customHeight="1" x14ac:dyDescent="0.15">
      <c r="A38" s="13"/>
      <c r="B38" s="19"/>
      <c r="C38" s="15" t="s">
        <v>19</v>
      </c>
      <c r="D38" s="38" t="s">
        <v>20</v>
      </c>
      <c r="E38" s="38">
        <f t="shared" ref="E38:L38" si="19">IF($M37=0,0,E37/$M37%)</f>
        <v>0</v>
      </c>
      <c r="F38" s="38">
        <f t="shared" si="19"/>
        <v>13.288834951456311</v>
      </c>
      <c r="G38" s="38">
        <f t="shared" si="19"/>
        <v>0</v>
      </c>
      <c r="H38" s="38">
        <f t="shared" si="19"/>
        <v>15.04854368932039</v>
      </c>
      <c r="I38" s="38">
        <f t="shared" si="19"/>
        <v>2.79126213592233</v>
      </c>
      <c r="J38" s="38">
        <f t="shared" si="19"/>
        <v>34.466019417475728</v>
      </c>
      <c r="K38" s="38">
        <f t="shared" si="19"/>
        <v>19.174757281553401</v>
      </c>
      <c r="L38" s="38">
        <f t="shared" si="19"/>
        <v>15.230582524271846</v>
      </c>
      <c r="M38" s="37">
        <f t="shared" si="2"/>
        <v>100</v>
      </c>
      <c r="N38" s="38" t="s">
        <v>20</v>
      </c>
      <c r="P38" s="35"/>
    </row>
    <row r="39" spans="1:16" ht="15.95" customHeight="1" x14ac:dyDescent="0.15">
      <c r="A39" s="17"/>
      <c r="B39" s="18" t="s">
        <v>36</v>
      </c>
      <c r="C39" s="11" t="s">
        <v>18</v>
      </c>
      <c r="D39" s="37">
        <v>1874.5</v>
      </c>
      <c r="E39" s="37">
        <v>0</v>
      </c>
      <c r="F39" s="37">
        <v>0</v>
      </c>
      <c r="G39" s="37">
        <v>5.5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f t="shared" si="2"/>
        <v>5.5</v>
      </c>
      <c r="N39" s="37">
        <f>SUM(M39,D39)</f>
        <v>1880</v>
      </c>
      <c r="P39" s="35"/>
    </row>
    <row r="40" spans="1:16" ht="15.95" customHeight="1" x14ac:dyDescent="0.15">
      <c r="A40" s="13"/>
      <c r="B40" s="19"/>
      <c r="C40" s="15" t="s">
        <v>19</v>
      </c>
      <c r="D40" s="38" t="s">
        <v>20</v>
      </c>
      <c r="E40" s="38">
        <f t="shared" ref="E40:L40" si="20">IF($M39=0,0,E39/$M39%)</f>
        <v>0</v>
      </c>
      <c r="F40" s="38">
        <f t="shared" si="20"/>
        <v>0</v>
      </c>
      <c r="G40" s="38">
        <f t="shared" si="20"/>
        <v>100</v>
      </c>
      <c r="H40" s="38">
        <f t="shared" si="20"/>
        <v>0</v>
      </c>
      <c r="I40" s="38">
        <f t="shared" si="20"/>
        <v>0</v>
      </c>
      <c r="J40" s="38">
        <f t="shared" si="20"/>
        <v>0</v>
      </c>
      <c r="K40" s="38">
        <f t="shared" si="20"/>
        <v>0</v>
      </c>
      <c r="L40" s="38">
        <f t="shared" si="20"/>
        <v>0</v>
      </c>
      <c r="M40" s="37">
        <f t="shared" si="2"/>
        <v>100</v>
      </c>
      <c r="N40" s="38" t="s">
        <v>20</v>
      </c>
      <c r="P40" s="35"/>
    </row>
    <row r="41" spans="1:16" ht="15.95" customHeight="1" x14ac:dyDescent="0.15">
      <c r="A41" s="17"/>
      <c r="B41" s="18" t="s">
        <v>37</v>
      </c>
      <c r="C41" s="11" t="s">
        <v>18</v>
      </c>
      <c r="D41" s="37"/>
      <c r="E41" s="37"/>
      <c r="F41" s="37"/>
      <c r="G41" s="37"/>
      <c r="H41" s="37"/>
      <c r="I41" s="37"/>
      <c r="J41" s="37"/>
      <c r="K41" s="37"/>
      <c r="L41" s="37"/>
      <c r="M41" s="37">
        <f t="shared" si="2"/>
        <v>0</v>
      </c>
      <c r="N41" s="37">
        <f>SUM(M41,D41)</f>
        <v>0</v>
      </c>
      <c r="P41" s="35"/>
    </row>
    <row r="42" spans="1:16" ht="15.95" customHeight="1" x14ac:dyDescent="0.15">
      <c r="A42" s="13"/>
      <c r="B42" s="19"/>
      <c r="C42" s="15" t="s">
        <v>19</v>
      </c>
      <c r="D42" s="38" t="s">
        <v>20</v>
      </c>
      <c r="E42" s="38">
        <f t="shared" ref="E42:L42" si="21">IF($M41=0,0,E41/$M41%)</f>
        <v>0</v>
      </c>
      <c r="F42" s="38">
        <f t="shared" si="21"/>
        <v>0</v>
      </c>
      <c r="G42" s="38">
        <f t="shared" si="21"/>
        <v>0</v>
      </c>
      <c r="H42" s="38">
        <f t="shared" si="21"/>
        <v>0</v>
      </c>
      <c r="I42" s="38">
        <f t="shared" si="21"/>
        <v>0</v>
      </c>
      <c r="J42" s="38">
        <f t="shared" si="21"/>
        <v>0</v>
      </c>
      <c r="K42" s="38">
        <f t="shared" si="21"/>
        <v>0</v>
      </c>
      <c r="L42" s="38">
        <f t="shared" si="21"/>
        <v>0</v>
      </c>
      <c r="M42" s="37">
        <f t="shared" si="2"/>
        <v>0</v>
      </c>
      <c r="N42" s="38" t="s">
        <v>20</v>
      </c>
      <c r="P42" s="35"/>
    </row>
    <row r="43" spans="1:16" ht="15.95" customHeight="1" x14ac:dyDescent="0.15">
      <c r="A43" s="17"/>
      <c r="B43" s="18" t="s">
        <v>38</v>
      </c>
      <c r="C43" s="11" t="s">
        <v>18</v>
      </c>
      <c r="D43" s="37"/>
      <c r="E43" s="37"/>
      <c r="F43" s="37"/>
      <c r="G43" s="37"/>
      <c r="H43" s="37"/>
      <c r="I43" s="37"/>
      <c r="J43" s="37"/>
      <c r="K43" s="37"/>
      <c r="L43" s="37"/>
      <c r="M43" s="37">
        <f t="shared" si="2"/>
        <v>0</v>
      </c>
      <c r="N43" s="37">
        <f>SUM(M43,D43)</f>
        <v>0</v>
      </c>
      <c r="P43" s="35"/>
    </row>
    <row r="44" spans="1:16" ht="15.95" customHeight="1" x14ac:dyDescent="0.15">
      <c r="A44" s="13"/>
      <c r="B44" s="19"/>
      <c r="C44" s="15" t="s">
        <v>19</v>
      </c>
      <c r="D44" s="38" t="s">
        <v>20</v>
      </c>
      <c r="E44" s="38">
        <f t="shared" ref="E44:L44" si="22">IF($M43=0,0,E43/$M43%)</f>
        <v>0</v>
      </c>
      <c r="F44" s="38">
        <f t="shared" si="22"/>
        <v>0</v>
      </c>
      <c r="G44" s="38">
        <f t="shared" si="22"/>
        <v>0</v>
      </c>
      <c r="H44" s="38">
        <f t="shared" si="22"/>
        <v>0</v>
      </c>
      <c r="I44" s="38">
        <f t="shared" si="22"/>
        <v>0</v>
      </c>
      <c r="J44" s="38">
        <f t="shared" si="22"/>
        <v>0</v>
      </c>
      <c r="K44" s="38">
        <f t="shared" si="22"/>
        <v>0</v>
      </c>
      <c r="L44" s="38">
        <f t="shared" si="22"/>
        <v>0</v>
      </c>
      <c r="M44" s="37">
        <f t="shared" si="2"/>
        <v>0</v>
      </c>
      <c r="N44" s="38" t="s">
        <v>20</v>
      </c>
      <c r="P44" s="35"/>
    </row>
    <row r="45" spans="1:16" ht="15.95" customHeight="1" x14ac:dyDescent="0.15">
      <c r="A45" s="17"/>
      <c r="B45" s="18" t="s">
        <v>39</v>
      </c>
      <c r="C45" s="11" t="s">
        <v>18</v>
      </c>
      <c r="D45" s="37">
        <v>46.7</v>
      </c>
      <c r="E45" s="37"/>
      <c r="F45" s="37"/>
      <c r="G45" s="37"/>
      <c r="H45" s="37"/>
      <c r="I45" s="37"/>
      <c r="J45" s="37"/>
      <c r="K45" s="37"/>
      <c r="L45" s="37"/>
      <c r="M45" s="37">
        <f t="shared" si="2"/>
        <v>0</v>
      </c>
      <c r="N45" s="37">
        <f>SUM(M45,D45)</f>
        <v>46.7</v>
      </c>
      <c r="P45" s="35"/>
    </row>
    <row r="46" spans="1:16" ht="15.95" customHeight="1" x14ac:dyDescent="0.15">
      <c r="A46" s="13"/>
      <c r="B46" s="19"/>
      <c r="C46" s="15" t="s">
        <v>19</v>
      </c>
      <c r="D46" s="38" t="s">
        <v>20</v>
      </c>
      <c r="E46" s="38">
        <f t="shared" ref="E46:L46" si="23">IF($M45=0,0,E45/$M45%)</f>
        <v>0</v>
      </c>
      <c r="F46" s="38">
        <f t="shared" si="23"/>
        <v>0</v>
      </c>
      <c r="G46" s="38">
        <f t="shared" si="23"/>
        <v>0</v>
      </c>
      <c r="H46" s="38">
        <f t="shared" si="23"/>
        <v>0</v>
      </c>
      <c r="I46" s="38">
        <f t="shared" si="23"/>
        <v>0</v>
      </c>
      <c r="J46" s="38">
        <f t="shared" si="23"/>
        <v>0</v>
      </c>
      <c r="K46" s="38">
        <f t="shared" si="23"/>
        <v>0</v>
      </c>
      <c r="L46" s="38">
        <f t="shared" si="23"/>
        <v>0</v>
      </c>
      <c r="M46" s="37">
        <f t="shared" si="2"/>
        <v>0</v>
      </c>
      <c r="N46" s="38" t="s">
        <v>20</v>
      </c>
      <c r="P46" s="35"/>
    </row>
    <row r="47" spans="1:16" ht="15.95" customHeight="1" x14ac:dyDescent="0.15">
      <c r="A47" s="17"/>
      <c r="B47" s="18" t="s">
        <v>40</v>
      </c>
      <c r="C47" s="11" t="s">
        <v>18</v>
      </c>
      <c r="D47" s="37"/>
      <c r="E47" s="37"/>
      <c r="F47" s="37"/>
      <c r="G47" s="37"/>
      <c r="H47" s="37"/>
      <c r="I47" s="37"/>
      <c r="J47" s="37"/>
      <c r="K47" s="37"/>
      <c r="L47" s="37"/>
      <c r="M47" s="37">
        <f t="shared" si="2"/>
        <v>0</v>
      </c>
      <c r="N47" s="37">
        <f>SUM(M47,D47)</f>
        <v>0</v>
      </c>
      <c r="P47" s="35"/>
    </row>
    <row r="48" spans="1:16" ht="15.95" customHeight="1" x14ac:dyDescent="0.15">
      <c r="A48" s="13"/>
      <c r="B48" s="19"/>
      <c r="C48" s="15" t="s">
        <v>19</v>
      </c>
      <c r="D48" s="38" t="s">
        <v>20</v>
      </c>
      <c r="E48" s="38">
        <f t="shared" ref="E48:L48" si="24">IF($M47=0,0,E47/$M47%)</f>
        <v>0</v>
      </c>
      <c r="F48" s="38">
        <f t="shared" si="24"/>
        <v>0</v>
      </c>
      <c r="G48" s="38">
        <f t="shared" si="24"/>
        <v>0</v>
      </c>
      <c r="H48" s="38">
        <f t="shared" si="24"/>
        <v>0</v>
      </c>
      <c r="I48" s="38">
        <f t="shared" si="24"/>
        <v>0</v>
      </c>
      <c r="J48" s="38">
        <f t="shared" si="24"/>
        <v>0</v>
      </c>
      <c r="K48" s="38">
        <f t="shared" si="24"/>
        <v>0</v>
      </c>
      <c r="L48" s="38">
        <f t="shared" si="24"/>
        <v>0</v>
      </c>
      <c r="M48" s="37">
        <f t="shared" si="2"/>
        <v>0</v>
      </c>
      <c r="N48" s="38" t="s">
        <v>20</v>
      </c>
      <c r="P48" s="35"/>
    </row>
    <row r="49" spans="1:16" ht="15.95" customHeight="1" x14ac:dyDescent="0.15">
      <c r="A49" s="17"/>
      <c r="B49" s="18" t="s">
        <v>41</v>
      </c>
      <c r="C49" s="11" t="s">
        <v>18</v>
      </c>
      <c r="D49" s="37">
        <v>12</v>
      </c>
      <c r="E49" s="37">
        <v>1.7</v>
      </c>
      <c r="F49" s="37">
        <v>2.4</v>
      </c>
      <c r="G49" s="37">
        <v>26.9</v>
      </c>
      <c r="H49" s="37">
        <v>3.4</v>
      </c>
      <c r="I49" s="37">
        <v>31</v>
      </c>
      <c r="J49" s="37">
        <v>4.9000000000000004</v>
      </c>
      <c r="K49" s="37">
        <v>1.4</v>
      </c>
      <c r="L49" s="37">
        <v>0.1</v>
      </c>
      <c r="M49" s="37">
        <f t="shared" si="2"/>
        <v>71.800000000000011</v>
      </c>
      <c r="N49" s="37">
        <f>SUM(M49,D49)</f>
        <v>83.800000000000011</v>
      </c>
      <c r="P49" s="35"/>
    </row>
    <row r="50" spans="1:16" ht="15.95" customHeight="1" x14ac:dyDescent="0.15">
      <c r="A50" s="13"/>
      <c r="B50" s="19"/>
      <c r="C50" s="15" t="s">
        <v>19</v>
      </c>
      <c r="D50" s="38" t="s">
        <v>20</v>
      </c>
      <c r="E50" s="38">
        <f t="shared" ref="E50:L50" si="25">IF($M49=0,0,E49/$M49%)</f>
        <v>2.3676880222841223</v>
      </c>
      <c r="F50" s="38">
        <f t="shared" si="25"/>
        <v>3.3426183844011139</v>
      </c>
      <c r="G50" s="38">
        <f t="shared" si="25"/>
        <v>37.465181058495816</v>
      </c>
      <c r="H50" s="38">
        <f t="shared" si="25"/>
        <v>4.7353760445682447</v>
      </c>
      <c r="I50" s="38">
        <f t="shared" si="25"/>
        <v>43.175487465181057</v>
      </c>
      <c r="J50" s="38">
        <f t="shared" si="25"/>
        <v>6.8245125348189415</v>
      </c>
      <c r="K50" s="38">
        <f t="shared" si="25"/>
        <v>1.9498607242339829</v>
      </c>
      <c r="L50" s="38">
        <f t="shared" si="25"/>
        <v>0.13927576601671307</v>
      </c>
      <c r="M50" s="37">
        <f t="shared" si="2"/>
        <v>99.999999999999986</v>
      </c>
      <c r="N50" s="38" t="s">
        <v>20</v>
      </c>
      <c r="P50" s="35"/>
    </row>
    <row r="51" spans="1:16" ht="15.95" customHeight="1" x14ac:dyDescent="0.15">
      <c r="A51" s="17"/>
      <c r="B51" s="18" t="s">
        <v>42</v>
      </c>
      <c r="C51" s="11" t="s">
        <v>18</v>
      </c>
      <c r="D51" s="37"/>
      <c r="E51" s="37"/>
      <c r="F51" s="37"/>
      <c r="G51" s="37"/>
      <c r="H51" s="37"/>
      <c r="I51" s="37"/>
      <c r="J51" s="37"/>
      <c r="K51" s="37"/>
      <c r="L51" s="37"/>
      <c r="M51" s="37">
        <f t="shared" si="2"/>
        <v>0</v>
      </c>
      <c r="N51" s="37">
        <f>SUM(M51,D51)</f>
        <v>0</v>
      </c>
      <c r="P51" s="35"/>
    </row>
    <row r="52" spans="1:16" ht="15.95" customHeight="1" x14ac:dyDescent="0.15">
      <c r="A52" s="13"/>
      <c r="B52" s="19"/>
      <c r="C52" s="15" t="s">
        <v>19</v>
      </c>
      <c r="D52" s="38" t="s">
        <v>20</v>
      </c>
      <c r="E52" s="38">
        <f t="shared" ref="E52:L52" si="26">IF($M51=0,0,E51/$M51%)</f>
        <v>0</v>
      </c>
      <c r="F52" s="38">
        <f t="shared" si="26"/>
        <v>0</v>
      </c>
      <c r="G52" s="38">
        <f t="shared" si="26"/>
        <v>0</v>
      </c>
      <c r="H52" s="38">
        <f t="shared" si="26"/>
        <v>0</v>
      </c>
      <c r="I52" s="38">
        <f t="shared" si="26"/>
        <v>0</v>
      </c>
      <c r="J52" s="38">
        <f t="shared" si="26"/>
        <v>0</v>
      </c>
      <c r="K52" s="38">
        <f t="shared" si="26"/>
        <v>0</v>
      </c>
      <c r="L52" s="38">
        <f t="shared" si="26"/>
        <v>0</v>
      </c>
      <c r="M52" s="37">
        <f t="shared" si="2"/>
        <v>0</v>
      </c>
      <c r="N52" s="38" t="s">
        <v>20</v>
      </c>
      <c r="P52" s="35"/>
    </row>
    <row r="53" spans="1:16" ht="15.95" customHeight="1" x14ac:dyDescent="0.15">
      <c r="A53" s="17"/>
      <c r="B53" s="18" t="s">
        <v>43</v>
      </c>
      <c r="C53" s="11" t="s">
        <v>18</v>
      </c>
      <c r="D53" s="37"/>
      <c r="E53" s="37"/>
      <c r="F53" s="37"/>
      <c r="G53" s="37"/>
      <c r="H53" s="37"/>
      <c r="I53" s="37"/>
      <c r="J53" s="37"/>
      <c r="K53" s="37"/>
      <c r="L53" s="37"/>
      <c r="M53" s="37">
        <f t="shared" si="2"/>
        <v>0</v>
      </c>
      <c r="N53" s="37">
        <f>SUM(M53,D53)</f>
        <v>0</v>
      </c>
      <c r="P53" s="35"/>
    </row>
    <row r="54" spans="1:16" ht="15.95" customHeight="1" x14ac:dyDescent="0.15">
      <c r="A54" s="13"/>
      <c r="B54" s="19"/>
      <c r="C54" s="15" t="s">
        <v>19</v>
      </c>
      <c r="D54" s="38" t="s">
        <v>20</v>
      </c>
      <c r="E54" s="38">
        <f t="shared" ref="E54:L54" si="27">IF($M53=0,0,E53/$M53%)</f>
        <v>0</v>
      </c>
      <c r="F54" s="38">
        <f t="shared" si="27"/>
        <v>0</v>
      </c>
      <c r="G54" s="38">
        <f t="shared" si="27"/>
        <v>0</v>
      </c>
      <c r="H54" s="38">
        <f t="shared" si="27"/>
        <v>0</v>
      </c>
      <c r="I54" s="38">
        <f t="shared" si="27"/>
        <v>0</v>
      </c>
      <c r="J54" s="38">
        <f t="shared" si="27"/>
        <v>0</v>
      </c>
      <c r="K54" s="38">
        <f t="shared" si="27"/>
        <v>0</v>
      </c>
      <c r="L54" s="38">
        <f t="shared" si="27"/>
        <v>0</v>
      </c>
      <c r="M54" s="37">
        <f t="shared" si="2"/>
        <v>0</v>
      </c>
      <c r="N54" s="38" t="s">
        <v>20</v>
      </c>
      <c r="P54" s="35"/>
    </row>
    <row r="55" spans="1:16" ht="15.95" customHeight="1" x14ac:dyDescent="0.15">
      <c r="A55" s="17"/>
      <c r="B55" s="18" t="s">
        <v>44</v>
      </c>
      <c r="C55" s="11" t="s">
        <v>18</v>
      </c>
      <c r="D55" s="37">
        <v>396.3</v>
      </c>
      <c r="E55" s="37">
        <v>0</v>
      </c>
      <c r="F55" s="37">
        <v>0</v>
      </c>
      <c r="G55" s="37">
        <v>2.4</v>
      </c>
      <c r="H55" s="37">
        <v>0</v>
      </c>
      <c r="I55" s="37">
        <v>0</v>
      </c>
      <c r="J55" s="37">
        <v>4.2</v>
      </c>
      <c r="K55" s="37">
        <v>0</v>
      </c>
      <c r="L55" s="37">
        <v>0</v>
      </c>
      <c r="M55" s="37">
        <f t="shared" si="2"/>
        <v>6.6</v>
      </c>
      <c r="N55" s="37">
        <f>SUM(M55,D55)</f>
        <v>402.90000000000003</v>
      </c>
      <c r="P55" s="35"/>
    </row>
    <row r="56" spans="1:16" ht="15.95" customHeight="1" x14ac:dyDescent="0.15">
      <c r="A56" s="13"/>
      <c r="B56" s="19"/>
      <c r="C56" s="15" t="s">
        <v>19</v>
      </c>
      <c r="D56" s="38" t="s">
        <v>20</v>
      </c>
      <c r="E56" s="38">
        <f t="shared" ref="E56:L56" si="28">IF($M55=0,0,E55/$M55%)</f>
        <v>0</v>
      </c>
      <c r="F56" s="38">
        <f t="shared" si="28"/>
        <v>0</v>
      </c>
      <c r="G56" s="38">
        <f t="shared" si="28"/>
        <v>36.36363636363636</v>
      </c>
      <c r="H56" s="38">
        <f t="shared" si="28"/>
        <v>0</v>
      </c>
      <c r="I56" s="38">
        <f t="shared" si="28"/>
        <v>0</v>
      </c>
      <c r="J56" s="38">
        <f t="shared" si="28"/>
        <v>63.636363636363633</v>
      </c>
      <c r="K56" s="38">
        <f t="shared" si="28"/>
        <v>0</v>
      </c>
      <c r="L56" s="38">
        <f t="shared" si="28"/>
        <v>0</v>
      </c>
      <c r="M56" s="37">
        <f t="shared" si="2"/>
        <v>100</v>
      </c>
      <c r="N56" s="38" t="s">
        <v>20</v>
      </c>
      <c r="P56" s="35"/>
    </row>
    <row r="57" spans="1:16" ht="15.95" customHeight="1" x14ac:dyDescent="0.15">
      <c r="A57" s="17"/>
      <c r="B57" s="18" t="s">
        <v>45</v>
      </c>
      <c r="C57" s="11" t="s">
        <v>18</v>
      </c>
      <c r="D57" s="37"/>
      <c r="E57" s="37"/>
      <c r="F57" s="37"/>
      <c r="G57" s="37"/>
      <c r="H57" s="37"/>
      <c r="I57" s="37"/>
      <c r="J57" s="37"/>
      <c r="K57" s="37"/>
      <c r="L57" s="37"/>
      <c r="M57" s="37">
        <f t="shared" si="2"/>
        <v>0</v>
      </c>
      <c r="N57" s="37">
        <f>SUM(M57,D57)</f>
        <v>0</v>
      </c>
      <c r="P57" s="35"/>
    </row>
    <row r="58" spans="1:16" ht="15.95" customHeight="1" x14ac:dyDescent="0.15">
      <c r="A58" s="13"/>
      <c r="B58" s="19"/>
      <c r="C58" s="15" t="s">
        <v>19</v>
      </c>
      <c r="D58" s="38" t="s">
        <v>20</v>
      </c>
      <c r="E58" s="38">
        <f t="shared" ref="E58:L58" si="29">IF($M57=0,0,E57/$M57%)</f>
        <v>0</v>
      </c>
      <c r="F58" s="38">
        <f t="shared" si="29"/>
        <v>0</v>
      </c>
      <c r="G58" s="38">
        <f t="shared" si="29"/>
        <v>0</v>
      </c>
      <c r="H58" s="38">
        <f t="shared" si="29"/>
        <v>0</v>
      </c>
      <c r="I58" s="38">
        <f t="shared" si="29"/>
        <v>0</v>
      </c>
      <c r="J58" s="38">
        <f t="shared" si="29"/>
        <v>0</v>
      </c>
      <c r="K58" s="38">
        <f t="shared" si="29"/>
        <v>0</v>
      </c>
      <c r="L58" s="38">
        <f t="shared" si="29"/>
        <v>0</v>
      </c>
      <c r="M58" s="37">
        <f t="shared" si="2"/>
        <v>0</v>
      </c>
      <c r="N58" s="38" t="s">
        <v>20</v>
      </c>
      <c r="P58" s="35"/>
    </row>
    <row r="59" spans="1:16" ht="15.95" customHeight="1" x14ac:dyDescent="0.15">
      <c r="A59" s="17"/>
      <c r="B59" s="18" t="s">
        <v>46</v>
      </c>
      <c r="C59" s="11" t="s">
        <v>18</v>
      </c>
      <c r="D59" s="37"/>
      <c r="E59" s="37"/>
      <c r="F59" s="37"/>
      <c r="G59" s="37"/>
      <c r="H59" s="37"/>
      <c r="I59" s="37"/>
      <c r="J59" s="37"/>
      <c r="K59" s="37"/>
      <c r="L59" s="37"/>
      <c r="M59" s="37">
        <f t="shared" si="2"/>
        <v>0</v>
      </c>
      <c r="N59" s="37">
        <f>SUM(M59,D59)</f>
        <v>0</v>
      </c>
      <c r="P59" s="35"/>
    </row>
    <row r="60" spans="1:16" ht="15.95" customHeight="1" x14ac:dyDescent="0.15">
      <c r="A60" s="13"/>
      <c r="B60" s="19"/>
      <c r="C60" s="15" t="s">
        <v>19</v>
      </c>
      <c r="D60" s="38" t="s">
        <v>20</v>
      </c>
      <c r="E60" s="38">
        <f t="shared" ref="E60:L60" si="30">IF($M59=0,0,E59/$M59%)</f>
        <v>0</v>
      </c>
      <c r="F60" s="38">
        <f t="shared" si="30"/>
        <v>0</v>
      </c>
      <c r="G60" s="38">
        <f t="shared" si="30"/>
        <v>0</v>
      </c>
      <c r="H60" s="38">
        <f t="shared" si="30"/>
        <v>0</v>
      </c>
      <c r="I60" s="38">
        <f t="shared" si="30"/>
        <v>0</v>
      </c>
      <c r="J60" s="38">
        <f t="shared" si="30"/>
        <v>0</v>
      </c>
      <c r="K60" s="38">
        <f t="shared" si="30"/>
        <v>0</v>
      </c>
      <c r="L60" s="38">
        <f t="shared" si="30"/>
        <v>0</v>
      </c>
      <c r="M60" s="37">
        <f t="shared" si="2"/>
        <v>0</v>
      </c>
      <c r="N60" s="38" t="s">
        <v>20</v>
      </c>
      <c r="P60" s="35"/>
    </row>
    <row r="61" spans="1:16" ht="15.95" customHeight="1" x14ac:dyDescent="0.15">
      <c r="A61" s="17"/>
      <c r="B61" s="18" t="s">
        <v>47</v>
      </c>
      <c r="C61" s="11" t="s">
        <v>18</v>
      </c>
      <c r="D61" s="37"/>
      <c r="E61" s="37"/>
      <c r="F61" s="37"/>
      <c r="G61" s="37"/>
      <c r="H61" s="37"/>
      <c r="I61" s="37"/>
      <c r="J61" s="37"/>
      <c r="K61" s="37"/>
      <c r="L61" s="37"/>
      <c r="M61" s="37">
        <f t="shared" si="2"/>
        <v>0</v>
      </c>
      <c r="N61" s="37">
        <f>SUM(M61,D61)</f>
        <v>0</v>
      </c>
      <c r="P61" s="35"/>
    </row>
    <row r="62" spans="1:16" ht="15.95" customHeight="1" x14ac:dyDescent="0.15">
      <c r="A62" s="13"/>
      <c r="B62" s="19"/>
      <c r="C62" s="15" t="s">
        <v>19</v>
      </c>
      <c r="D62" s="38" t="s">
        <v>20</v>
      </c>
      <c r="E62" s="38">
        <f t="shared" ref="E62:L62" si="31">IF($M61=0,0,E61/$M61%)</f>
        <v>0</v>
      </c>
      <c r="F62" s="38">
        <f t="shared" si="31"/>
        <v>0</v>
      </c>
      <c r="G62" s="38">
        <f t="shared" si="31"/>
        <v>0</v>
      </c>
      <c r="H62" s="38">
        <f t="shared" si="31"/>
        <v>0</v>
      </c>
      <c r="I62" s="38">
        <f t="shared" si="31"/>
        <v>0</v>
      </c>
      <c r="J62" s="38">
        <f t="shared" si="31"/>
        <v>0</v>
      </c>
      <c r="K62" s="38">
        <f t="shared" si="31"/>
        <v>0</v>
      </c>
      <c r="L62" s="38">
        <f t="shared" si="31"/>
        <v>0</v>
      </c>
      <c r="M62" s="37">
        <f t="shared" si="2"/>
        <v>0</v>
      </c>
      <c r="N62" s="38" t="s">
        <v>20</v>
      </c>
      <c r="P62" s="35"/>
    </row>
    <row r="63" spans="1:16" ht="15.95" customHeight="1" x14ac:dyDescent="0.15">
      <c r="A63" s="17"/>
      <c r="B63" s="18" t="s">
        <v>48</v>
      </c>
      <c r="C63" s="11" t="s">
        <v>18</v>
      </c>
      <c r="D63" s="37">
        <v>13.7</v>
      </c>
      <c r="E63" s="37"/>
      <c r="F63" s="37"/>
      <c r="G63" s="37"/>
      <c r="H63" s="37"/>
      <c r="I63" s="37"/>
      <c r="J63" s="37"/>
      <c r="K63" s="37"/>
      <c r="L63" s="37"/>
      <c r="M63" s="37">
        <f t="shared" si="2"/>
        <v>0</v>
      </c>
      <c r="N63" s="37">
        <f>SUM(M63,D63)</f>
        <v>13.7</v>
      </c>
      <c r="P63" s="35"/>
    </row>
    <row r="64" spans="1:16" ht="15.95" customHeight="1" x14ac:dyDescent="0.15">
      <c r="A64" s="13"/>
      <c r="B64" s="19"/>
      <c r="C64" s="15" t="s">
        <v>19</v>
      </c>
      <c r="D64" s="38" t="s">
        <v>20</v>
      </c>
      <c r="E64" s="38">
        <f t="shared" ref="E64:L64" si="32">IF($M63=0,0,E63/$M63%)</f>
        <v>0</v>
      </c>
      <c r="F64" s="38">
        <f t="shared" si="32"/>
        <v>0</v>
      </c>
      <c r="G64" s="38">
        <f t="shared" si="32"/>
        <v>0</v>
      </c>
      <c r="H64" s="38">
        <f t="shared" si="32"/>
        <v>0</v>
      </c>
      <c r="I64" s="38">
        <f t="shared" si="32"/>
        <v>0</v>
      </c>
      <c r="J64" s="38">
        <f t="shared" si="32"/>
        <v>0</v>
      </c>
      <c r="K64" s="38">
        <f t="shared" si="32"/>
        <v>0</v>
      </c>
      <c r="L64" s="38">
        <f t="shared" si="32"/>
        <v>0</v>
      </c>
      <c r="M64" s="37">
        <f t="shared" si="2"/>
        <v>0</v>
      </c>
      <c r="N64" s="38" t="s">
        <v>20</v>
      </c>
      <c r="P64" s="35"/>
    </row>
    <row r="65" spans="1:16" ht="15.95" customHeight="1" x14ac:dyDescent="0.15">
      <c r="A65" s="17"/>
      <c r="B65" s="18" t="s">
        <v>49</v>
      </c>
      <c r="C65" s="11" t="s">
        <v>18</v>
      </c>
      <c r="D65" s="37"/>
      <c r="E65" s="37"/>
      <c r="F65" s="37"/>
      <c r="G65" s="37"/>
      <c r="H65" s="37"/>
      <c r="I65" s="37"/>
      <c r="J65" s="37"/>
      <c r="K65" s="37"/>
      <c r="L65" s="37"/>
      <c r="M65" s="37">
        <f t="shared" si="2"/>
        <v>0</v>
      </c>
      <c r="N65" s="37">
        <f>SUM(M65,D65)</f>
        <v>0</v>
      </c>
      <c r="P65" s="35"/>
    </row>
    <row r="66" spans="1:16" ht="15.95" customHeight="1" x14ac:dyDescent="0.15">
      <c r="A66" s="13"/>
      <c r="B66" s="19"/>
      <c r="C66" s="15" t="s">
        <v>19</v>
      </c>
      <c r="D66" s="38" t="s">
        <v>20</v>
      </c>
      <c r="E66" s="38">
        <f t="shared" ref="E66:L66" si="33">IF($M65=0,0,E65/$M65%)</f>
        <v>0</v>
      </c>
      <c r="F66" s="38">
        <f t="shared" si="33"/>
        <v>0</v>
      </c>
      <c r="G66" s="38">
        <f t="shared" si="33"/>
        <v>0</v>
      </c>
      <c r="H66" s="38">
        <f t="shared" si="33"/>
        <v>0</v>
      </c>
      <c r="I66" s="38">
        <f t="shared" si="33"/>
        <v>0</v>
      </c>
      <c r="J66" s="38">
        <f t="shared" si="33"/>
        <v>0</v>
      </c>
      <c r="K66" s="38">
        <f t="shared" si="33"/>
        <v>0</v>
      </c>
      <c r="L66" s="38">
        <f t="shared" si="33"/>
        <v>0</v>
      </c>
      <c r="M66" s="37">
        <f t="shared" si="2"/>
        <v>0</v>
      </c>
      <c r="N66" s="38" t="s">
        <v>20</v>
      </c>
      <c r="P66" s="35"/>
    </row>
    <row r="67" spans="1:16" ht="15.95" customHeight="1" x14ac:dyDescent="0.15">
      <c r="A67" s="17"/>
      <c r="B67" s="18" t="s">
        <v>50</v>
      </c>
      <c r="C67" s="11" t="s">
        <v>18</v>
      </c>
      <c r="D67" s="37"/>
      <c r="E67" s="37"/>
      <c r="F67" s="37"/>
      <c r="G67" s="37"/>
      <c r="H67" s="37"/>
      <c r="I67" s="37"/>
      <c r="J67" s="37"/>
      <c r="K67" s="37"/>
      <c r="L67" s="37"/>
      <c r="M67" s="37">
        <f t="shared" si="2"/>
        <v>0</v>
      </c>
      <c r="N67" s="37">
        <f>SUM(M67,D67)</f>
        <v>0</v>
      </c>
      <c r="P67" s="35"/>
    </row>
    <row r="68" spans="1:16" ht="15.95" customHeight="1" x14ac:dyDescent="0.15">
      <c r="A68" s="13"/>
      <c r="B68" s="19"/>
      <c r="C68" s="15" t="s">
        <v>19</v>
      </c>
      <c r="D68" s="38" t="s">
        <v>20</v>
      </c>
      <c r="E68" s="38">
        <f t="shared" ref="E68:L68" si="34">IF($M67=0,0,E67/$M67%)</f>
        <v>0</v>
      </c>
      <c r="F68" s="38">
        <f t="shared" si="34"/>
        <v>0</v>
      </c>
      <c r="G68" s="38">
        <f t="shared" si="34"/>
        <v>0</v>
      </c>
      <c r="H68" s="38">
        <f t="shared" si="34"/>
        <v>0</v>
      </c>
      <c r="I68" s="38">
        <f t="shared" si="34"/>
        <v>0</v>
      </c>
      <c r="J68" s="38">
        <f t="shared" si="34"/>
        <v>0</v>
      </c>
      <c r="K68" s="38">
        <f t="shared" si="34"/>
        <v>0</v>
      </c>
      <c r="L68" s="38">
        <f t="shared" si="34"/>
        <v>0</v>
      </c>
      <c r="M68" s="37">
        <f t="shared" si="2"/>
        <v>0</v>
      </c>
      <c r="N68" s="38" t="s">
        <v>20</v>
      </c>
      <c r="P68" s="35"/>
    </row>
    <row r="69" spans="1:16" ht="15.95" customHeight="1" x14ac:dyDescent="0.15">
      <c r="A69" s="17"/>
      <c r="B69" s="18" t="s">
        <v>51</v>
      </c>
      <c r="C69" s="11" t="s">
        <v>18</v>
      </c>
      <c r="D69" s="37">
        <v>612.1</v>
      </c>
      <c r="E69" s="37">
        <v>23.9</v>
      </c>
      <c r="F69" s="37">
        <v>13.3</v>
      </c>
      <c r="G69" s="37">
        <v>1545.2</v>
      </c>
      <c r="H69" s="37">
        <v>199.7</v>
      </c>
      <c r="I69" s="37">
        <v>405.3</v>
      </c>
      <c r="J69" s="37">
        <v>64.3</v>
      </c>
      <c r="K69" s="37">
        <v>18.8</v>
      </c>
      <c r="L69" s="37">
        <v>193</v>
      </c>
      <c r="M69" s="37">
        <f t="shared" si="2"/>
        <v>2463.5000000000005</v>
      </c>
      <c r="N69" s="37">
        <f>SUM(M69,D69)</f>
        <v>3075.6000000000004</v>
      </c>
      <c r="P69" s="35"/>
    </row>
    <row r="70" spans="1:16" ht="15.95" customHeight="1" x14ac:dyDescent="0.15">
      <c r="A70" s="13"/>
      <c r="B70" s="19"/>
      <c r="C70" s="15" t="s">
        <v>19</v>
      </c>
      <c r="D70" s="38" t="s">
        <v>20</v>
      </c>
      <c r="E70" s="38">
        <f t="shared" ref="E70:L70" si="35">IF($M69=0,0,E69/$M69%)</f>
        <v>0.97016440024355566</v>
      </c>
      <c r="F70" s="38">
        <f t="shared" si="35"/>
        <v>0.53988228130708338</v>
      </c>
      <c r="G70" s="38">
        <f t="shared" si="35"/>
        <v>62.723766998173318</v>
      </c>
      <c r="H70" s="38">
        <f t="shared" si="35"/>
        <v>8.1063527501522206</v>
      </c>
      <c r="I70" s="38">
        <f t="shared" si="35"/>
        <v>16.452202151410592</v>
      </c>
      <c r="J70" s="38">
        <f t="shared" si="35"/>
        <v>2.6101075705297334</v>
      </c>
      <c r="K70" s="38">
        <f t="shared" si="35"/>
        <v>0.76314187132129074</v>
      </c>
      <c r="L70" s="38">
        <f t="shared" si="35"/>
        <v>7.8343819768621863</v>
      </c>
      <c r="M70" s="37">
        <f t="shared" si="2"/>
        <v>99.999999999999986</v>
      </c>
      <c r="N70" s="38" t="s">
        <v>20</v>
      </c>
      <c r="P70" s="35"/>
    </row>
    <row r="71" spans="1:16" ht="15.95" customHeight="1" x14ac:dyDescent="0.15">
      <c r="A71" s="17"/>
      <c r="B71" s="18" t="s">
        <v>52</v>
      </c>
      <c r="C71" s="11" t="s">
        <v>18</v>
      </c>
      <c r="D71" s="37">
        <v>87.899999999999991</v>
      </c>
      <c r="E71" s="37">
        <v>19.600000000000001</v>
      </c>
      <c r="F71" s="37">
        <v>16.5</v>
      </c>
      <c r="G71" s="37">
        <v>400.9</v>
      </c>
      <c r="H71" s="37">
        <v>83</v>
      </c>
      <c r="I71" s="37">
        <v>96.9</v>
      </c>
      <c r="J71" s="37">
        <v>17.400000000000002</v>
      </c>
      <c r="K71" s="37">
        <v>7.3</v>
      </c>
      <c r="L71" s="37">
        <v>62.6</v>
      </c>
      <c r="M71" s="37">
        <f t="shared" si="2"/>
        <v>704.19999999999993</v>
      </c>
      <c r="N71" s="37">
        <f>SUM(M71,D71)</f>
        <v>792.09999999999991</v>
      </c>
      <c r="P71" s="35"/>
    </row>
    <row r="72" spans="1:16" ht="15.95" customHeight="1" x14ac:dyDescent="0.15">
      <c r="A72" s="13"/>
      <c r="B72" s="19"/>
      <c r="C72" s="15" t="s">
        <v>19</v>
      </c>
      <c r="D72" s="38" t="s">
        <v>20</v>
      </c>
      <c r="E72" s="38">
        <f t="shared" ref="E72:L72" si="36">IF($M71=0,0,E71/$M71%)</f>
        <v>2.7833001988071575</v>
      </c>
      <c r="F72" s="38">
        <f t="shared" si="36"/>
        <v>2.3430843510366377</v>
      </c>
      <c r="G72" s="38">
        <f t="shared" si="36"/>
        <v>56.92984947458109</v>
      </c>
      <c r="H72" s="38">
        <f t="shared" si="36"/>
        <v>11.786424311275209</v>
      </c>
      <c r="I72" s="38">
        <f t="shared" si="36"/>
        <v>13.760295370633346</v>
      </c>
      <c r="J72" s="38">
        <f t="shared" si="36"/>
        <v>2.4708889520022725</v>
      </c>
      <c r="K72" s="38">
        <f t="shared" si="36"/>
        <v>1.0366373189434821</v>
      </c>
      <c r="L72" s="38">
        <f t="shared" si="36"/>
        <v>8.88952002272082</v>
      </c>
      <c r="M72" s="37">
        <f t="shared" si="2"/>
        <v>100</v>
      </c>
      <c r="N72" s="38" t="s">
        <v>20</v>
      </c>
      <c r="P72" s="35"/>
    </row>
    <row r="73" spans="1:16" ht="15.95" customHeight="1" x14ac:dyDescent="0.15">
      <c r="A73" s="17"/>
      <c r="B73" s="18" t="s">
        <v>53</v>
      </c>
      <c r="C73" s="11" t="s">
        <v>18</v>
      </c>
      <c r="D73" s="37"/>
      <c r="E73" s="37"/>
      <c r="F73" s="37"/>
      <c r="G73" s="37"/>
      <c r="H73" s="37"/>
      <c r="I73" s="37"/>
      <c r="J73" s="37"/>
      <c r="K73" s="37"/>
      <c r="L73" s="37"/>
      <c r="M73" s="37">
        <f t="shared" si="2"/>
        <v>0</v>
      </c>
      <c r="N73" s="37">
        <f>SUM(M73,D73)</f>
        <v>0</v>
      </c>
      <c r="P73" s="35"/>
    </row>
    <row r="74" spans="1:16" ht="15.95" customHeight="1" x14ac:dyDescent="0.15">
      <c r="A74" s="13"/>
      <c r="B74" s="19"/>
      <c r="C74" s="15" t="s">
        <v>19</v>
      </c>
      <c r="D74" s="38" t="s">
        <v>20</v>
      </c>
      <c r="E74" s="38">
        <f t="shared" ref="E74:L74" si="37">IF($M73=0,0,E73/$M73%)</f>
        <v>0</v>
      </c>
      <c r="F74" s="38">
        <f t="shared" si="37"/>
        <v>0</v>
      </c>
      <c r="G74" s="38">
        <f t="shared" si="37"/>
        <v>0</v>
      </c>
      <c r="H74" s="38">
        <f t="shared" si="37"/>
        <v>0</v>
      </c>
      <c r="I74" s="38">
        <f t="shared" si="37"/>
        <v>0</v>
      </c>
      <c r="J74" s="38">
        <f t="shared" si="37"/>
        <v>0</v>
      </c>
      <c r="K74" s="38">
        <f t="shared" si="37"/>
        <v>0</v>
      </c>
      <c r="L74" s="38">
        <f t="shared" si="37"/>
        <v>0</v>
      </c>
      <c r="M74" s="37">
        <f t="shared" si="2"/>
        <v>0</v>
      </c>
      <c r="N74" s="38" t="s">
        <v>20</v>
      </c>
      <c r="P74" s="35"/>
    </row>
    <row r="75" spans="1:16" ht="15.95" customHeight="1" x14ac:dyDescent="0.15">
      <c r="A75" s="17"/>
      <c r="B75" s="18" t="s">
        <v>54</v>
      </c>
      <c r="C75" s="11" t="s">
        <v>18</v>
      </c>
      <c r="D75" s="37"/>
      <c r="E75" s="37"/>
      <c r="F75" s="37"/>
      <c r="G75" s="37"/>
      <c r="H75" s="37"/>
      <c r="I75" s="37"/>
      <c r="J75" s="37"/>
      <c r="K75" s="37"/>
      <c r="L75" s="37"/>
      <c r="M75" s="37">
        <f t="shared" si="2"/>
        <v>0</v>
      </c>
      <c r="N75" s="37">
        <f>SUM(M75,D75)</f>
        <v>0</v>
      </c>
      <c r="P75" s="35"/>
    </row>
    <row r="76" spans="1:16" ht="15.95" customHeight="1" x14ac:dyDescent="0.15">
      <c r="A76" s="13"/>
      <c r="B76" s="19"/>
      <c r="C76" s="15" t="s">
        <v>19</v>
      </c>
      <c r="D76" s="38" t="s">
        <v>20</v>
      </c>
      <c r="E76" s="38">
        <f t="shared" ref="E76:L76" si="38">IF($M75=0,0,E75/$M75%)</f>
        <v>0</v>
      </c>
      <c r="F76" s="38">
        <f t="shared" si="38"/>
        <v>0</v>
      </c>
      <c r="G76" s="38">
        <f t="shared" si="38"/>
        <v>0</v>
      </c>
      <c r="H76" s="38">
        <f t="shared" si="38"/>
        <v>0</v>
      </c>
      <c r="I76" s="38">
        <f t="shared" si="38"/>
        <v>0</v>
      </c>
      <c r="J76" s="38">
        <f t="shared" si="38"/>
        <v>0</v>
      </c>
      <c r="K76" s="38">
        <f t="shared" si="38"/>
        <v>0</v>
      </c>
      <c r="L76" s="38">
        <f t="shared" si="38"/>
        <v>0</v>
      </c>
      <c r="M76" s="37">
        <f t="shared" si="2"/>
        <v>0</v>
      </c>
      <c r="N76" s="38" t="s">
        <v>20</v>
      </c>
      <c r="P76" s="35"/>
    </row>
    <row r="77" spans="1:16" ht="15.95" customHeight="1" x14ac:dyDescent="0.15">
      <c r="A77" s="17"/>
      <c r="B77" s="18" t="s">
        <v>55</v>
      </c>
      <c r="C77" s="11" t="s">
        <v>18</v>
      </c>
      <c r="D77" s="37">
        <v>5.7</v>
      </c>
      <c r="E77" s="37"/>
      <c r="F77" s="37"/>
      <c r="G77" s="37"/>
      <c r="H77" s="37"/>
      <c r="I77" s="37"/>
      <c r="J77" s="37"/>
      <c r="K77" s="37"/>
      <c r="L77" s="37"/>
      <c r="M77" s="37">
        <f t="shared" si="2"/>
        <v>0</v>
      </c>
      <c r="N77" s="37">
        <f>SUM(M77,D77)</f>
        <v>5.7</v>
      </c>
      <c r="P77" s="35"/>
    </row>
    <row r="78" spans="1:16" ht="15.95" customHeight="1" x14ac:dyDescent="0.15">
      <c r="A78" s="13"/>
      <c r="B78" s="19"/>
      <c r="C78" s="15" t="s">
        <v>19</v>
      </c>
      <c r="D78" s="38" t="s">
        <v>20</v>
      </c>
      <c r="E78" s="38">
        <f t="shared" ref="E78:L78" si="39">IF($M77=0,0,E77/$M77%)</f>
        <v>0</v>
      </c>
      <c r="F78" s="38">
        <f t="shared" si="39"/>
        <v>0</v>
      </c>
      <c r="G78" s="38">
        <f t="shared" si="39"/>
        <v>0</v>
      </c>
      <c r="H78" s="38">
        <f t="shared" si="39"/>
        <v>0</v>
      </c>
      <c r="I78" s="38">
        <f t="shared" si="39"/>
        <v>0</v>
      </c>
      <c r="J78" s="38">
        <f t="shared" si="39"/>
        <v>0</v>
      </c>
      <c r="K78" s="38">
        <f t="shared" si="39"/>
        <v>0</v>
      </c>
      <c r="L78" s="38">
        <f t="shared" si="39"/>
        <v>0</v>
      </c>
      <c r="M78" s="37">
        <f t="shared" si="2"/>
        <v>0</v>
      </c>
      <c r="N78" s="38" t="s">
        <v>20</v>
      </c>
      <c r="P78" s="35"/>
    </row>
    <row r="79" spans="1:16" ht="15.75" customHeight="1" x14ac:dyDescent="0.15">
      <c r="A79" s="17"/>
      <c r="B79" s="18" t="s">
        <v>56</v>
      </c>
      <c r="C79" s="11" t="s">
        <v>18</v>
      </c>
      <c r="D79" s="37">
        <v>42.3</v>
      </c>
      <c r="E79" s="37"/>
      <c r="F79" s="37"/>
      <c r="G79" s="37"/>
      <c r="H79" s="37"/>
      <c r="I79" s="37"/>
      <c r="J79" s="37"/>
      <c r="K79" s="37"/>
      <c r="L79" s="37"/>
      <c r="M79" s="37">
        <f t="shared" si="2"/>
        <v>0</v>
      </c>
      <c r="N79" s="37">
        <f>SUM(M79,D79)</f>
        <v>42.3</v>
      </c>
      <c r="P79" s="35"/>
    </row>
    <row r="80" spans="1:16" ht="15.75" customHeight="1" x14ac:dyDescent="0.15">
      <c r="A80" s="13"/>
      <c r="B80" s="19"/>
      <c r="C80" s="15" t="s">
        <v>19</v>
      </c>
      <c r="D80" s="38" t="s">
        <v>20</v>
      </c>
      <c r="E80" s="38">
        <f t="shared" ref="E80:L80" si="40">IF($M79=0,0,E79/$M79%)</f>
        <v>0</v>
      </c>
      <c r="F80" s="38">
        <f t="shared" si="40"/>
        <v>0</v>
      </c>
      <c r="G80" s="38">
        <f t="shared" si="40"/>
        <v>0</v>
      </c>
      <c r="H80" s="38">
        <f t="shared" si="40"/>
        <v>0</v>
      </c>
      <c r="I80" s="38">
        <f t="shared" si="40"/>
        <v>0</v>
      </c>
      <c r="J80" s="38">
        <f t="shared" si="40"/>
        <v>0</v>
      </c>
      <c r="K80" s="38">
        <f t="shared" si="40"/>
        <v>0</v>
      </c>
      <c r="L80" s="38">
        <f t="shared" si="40"/>
        <v>0</v>
      </c>
      <c r="M80" s="37">
        <f t="shared" si="2"/>
        <v>0</v>
      </c>
      <c r="N80" s="38" t="s">
        <v>20</v>
      </c>
      <c r="P80" s="35"/>
    </row>
    <row r="81" spans="1:16" ht="15.75" customHeight="1" x14ac:dyDescent="0.15">
      <c r="A81" s="9" t="s">
        <v>57</v>
      </c>
      <c r="B81" s="10"/>
      <c r="C81" s="11" t="s">
        <v>18</v>
      </c>
      <c r="D81" s="37">
        <f>SUMIF($C$83:$C$102,"出荷量",D83:D102)</f>
        <v>0</v>
      </c>
      <c r="E81" s="37">
        <f t="shared" ref="E81:M81" si="41">SUMIF($C$83:$C$102,"出荷量",E83:E102)</f>
        <v>0</v>
      </c>
      <c r="F81" s="37">
        <f t="shared" si="41"/>
        <v>0</v>
      </c>
      <c r="G81" s="37">
        <f t="shared" si="41"/>
        <v>0</v>
      </c>
      <c r="H81" s="37">
        <f t="shared" si="41"/>
        <v>0</v>
      </c>
      <c r="I81" s="37">
        <f t="shared" si="41"/>
        <v>0</v>
      </c>
      <c r="J81" s="37">
        <f t="shared" si="41"/>
        <v>0</v>
      </c>
      <c r="K81" s="37">
        <f t="shared" si="41"/>
        <v>0</v>
      </c>
      <c r="L81" s="37">
        <f t="shared" si="41"/>
        <v>0</v>
      </c>
      <c r="M81" s="37">
        <f t="shared" si="41"/>
        <v>0</v>
      </c>
      <c r="N81" s="37">
        <f>SUM(M81,D81)</f>
        <v>0</v>
      </c>
      <c r="P81" s="35"/>
    </row>
    <row r="82" spans="1:16" ht="15.75" customHeight="1" x14ac:dyDescent="0.15">
      <c r="A82" s="13"/>
      <c r="B82" s="14"/>
      <c r="C82" s="15" t="s">
        <v>19</v>
      </c>
      <c r="D82" s="38" t="s">
        <v>20</v>
      </c>
      <c r="E82" s="38">
        <f t="shared" ref="E82:L82" si="42">IF($M81=0,0,E81/$M81%)</f>
        <v>0</v>
      </c>
      <c r="F82" s="38">
        <f t="shared" si="42"/>
        <v>0</v>
      </c>
      <c r="G82" s="38">
        <f t="shared" si="42"/>
        <v>0</v>
      </c>
      <c r="H82" s="38">
        <f t="shared" si="42"/>
        <v>0</v>
      </c>
      <c r="I82" s="38">
        <f t="shared" si="42"/>
        <v>0</v>
      </c>
      <c r="J82" s="38">
        <f t="shared" si="42"/>
        <v>0</v>
      </c>
      <c r="K82" s="38">
        <f t="shared" si="42"/>
        <v>0</v>
      </c>
      <c r="L82" s="38">
        <f t="shared" si="42"/>
        <v>0</v>
      </c>
      <c r="M82" s="37">
        <f>SUM(E82:L82)</f>
        <v>0</v>
      </c>
      <c r="N82" s="38" t="s">
        <v>20</v>
      </c>
      <c r="P82" s="35"/>
    </row>
    <row r="83" spans="1:16" ht="15.95" customHeight="1" x14ac:dyDescent="0.15">
      <c r="A83" s="17"/>
      <c r="B83" s="18" t="s">
        <v>60</v>
      </c>
      <c r="C83" s="11" t="s">
        <v>18</v>
      </c>
      <c r="D83" s="37"/>
      <c r="E83" s="37"/>
      <c r="F83" s="37"/>
      <c r="G83" s="37"/>
      <c r="H83" s="37"/>
      <c r="I83" s="37"/>
      <c r="J83" s="37"/>
      <c r="K83" s="37"/>
      <c r="L83" s="37"/>
      <c r="M83" s="37">
        <f t="shared" si="2"/>
        <v>0</v>
      </c>
      <c r="N83" s="37">
        <f>SUM(M83,D83)</f>
        <v>0</v>
      </c>
      <c r="P83" s="35"/>
    </row>
    <row r="84" spans="1:16" ht="15.95" customHeight="1" x14ac:dyDescent="0.15">
      <c r="A84" s="13"/>
      <c r="B84" s="19"/>
      <c r="C84" s="15" t="s">
        <v>19</v>
      </c>
      <c r="D84" s="38" t="s">
        <v>20</v>
      </c>
      <c r="E84" s="38">
        <f t="shared" ref="E84:L84" si="43">IF($M83=0,0,E83/$M83%)</f>
        <v>0</v>
      </c>
      <c r="F84" s="38">
        <f t="shared" si="43"/>
        <v>0</v>
      </c>
      <c r="G84" s="38">
        <f t="shared" si="43"/>
        <v>0</v>
      </c>
      <c r="H84" s="38">
        <f t="shared" si="43"/>
        <v>0</v>
      </c>
      <c r="I84" s="38">
        <f t="shared" si="43"/>
        <v>0</v>
      </c>
      <c r="J84" s="38">
        <f t="shared" si="43"/>
        <v>0</v>
      </c>
      <c r="K84" s="38">
        <f t="shared" si="43"/>
        <v>0</v>
      </c>
      <c r="L84" s="38">
        <f t="shared" si="43"/>
        <v>0</v>
      </c>
      <c r="M84" s="37">
        <f t="shared" si="2"/>
        <v>0</v>
      </c>
      <c r="N84" s="38" t="s">
        <v>20</v>
      </c>
      <c r="P84" s="35"/>
    </row>
    <row r="85" spans="1:16" ht="15.95" customHeight="1" x14ac:dyDescent="0.15">
      <c r="A85" s="17"/>
      <c r="B85" s="18" t="s">
        <v>61</v>
      </c>
      <c r="C85" s="11" t="s">
        <v>18</v>
      </c>
      <c r="D85" s="37"/>
      <c r="E85" s="37"/>
      <c r="F85" s="37"/>
      <c r="G85" s="37"/>
      <c r="H85" s="37"/>
      <c r="I85" s="37"/>
      <c r="J85" s="37"/>
      <c r="K85" s="37"/>
      <c r="L85" s="37"/>
      <c r="M85" s="37">
        <f t="shared" si="2"/>
        <v>0</v>
      </c>
      <c r="N85" s="37">
        <f>SUM(M85,D85)</f>
        <v>0</v>
      </c>
      <c r="P85" s="35"/>
    </row>
    <row r="86" spans="1:16" ht="15.95" customHeight="1" x14ac:dyDescent="0.15">
      <c r="A86" s="13"/>
      <c r="B86" s="19"/>
      <c r="C86" s="15" t="s">
        <v>19</v>
      </c>
      <c r="D86" s="38" t="s">
        <v>20</v>
      </c>
      <c r="E86" s="38">
        <f t="shared" ref="E86:L86" si="44">IF($M85=0,0,E85/$M85%)</f>
        <v>0</v>
      </c>
      <c r="F86" s="38">
        <f t="shared" si="44"/>
        <v>0</v>
      </c>
      <c r="G86" s="38">
        <f t="shared" si="44"/>
        <v>0</v>
      </c>
      <c r="H86" s="38">
        <f t="shared" si="44"/>
        <v>0</v>
      </c>
      <c r="I86" s="38">
        <f t="shared" si="44"/>
        <v>0</v>
      </c>
      <c r="J86" s="38">
        <f t="shared" si="44"/>
        <v>0</v>
      </c>
      <c r="K86" s="38">
        <f t="shared" si="44"/>
        <v>0</v>
      </c>
      <c r="L86" s="38">
        <f t="shared" si="44"/>
        <v>0</v>
      </c>
      <c r="M86" s="37">
        <f t="shared" si="2"/>
        <v>0</v>
      </c>
      <c r="N86" s="38" t="s">
        <v>20</v>
      </c>
      <c r="P86" s="35"/>
    </row>
    <row r="87" spans="1:16" ht="15.95" customHeight="1" x14ac:dyDescent="0.15">
      <c r="A87" s="17"/>
      <c r="B87" s="18" t="s">
        <v>62</v>
      </c>
      <c r="C87" s="11" t="s">
        <v>18</v>
      </c>
      <c r="D87" s="37"/>
      <c r="E87" s="37"/>
      <c r="F87" s="37"/>
      <c r="G87" s="37"/>
      <c r="H87" s="37"/>
      <c r="I87" s="37"/>
      <c r="J87" s="37"/>
      <c r="K87" s="37"/>
      <c r="L87" s="37"/>
      <c r="M87" s="37">
        <f t="shared" si="2"/>
        <v>0</v>
      </c>
      <c r="N87" s="37">
        <f>SUM(M87,D87)</f>
        <v>0</v>
      </c>
      <c r="P87" s="35"/>
    </row>
    <row r="88" spans="1:16" ht="15.95" customHeight="1" x14ac:dyDescent="0.15">
      <c r="A88" s="13"/>
      <c r="B88" s="19"/>
      <c r="C88" s="15" t="s">
        <v>19</v>
      </c>
      <c r="D88" s="38" t="s">
        <v>20</v>
      </c>
      <c r="E88" s="38">
        <f t="shared" ref="E88:L88" si="45">IF($M87=0,0,E87/$M87%)</f>
        <v>0</v>
      </c>
      <c r="F88" s="38">
        <f t="shared" si="45"/>
        <v>0</v>
      </c>
      <c r="G88" s="38">
        <f t="shared" si="45"/>
        <v>0</v>
      </c>
      <c r="H88" s="38">
        <f t="shared" si="45"/>
        <v>0</v>
      </c>
      <c r="I88" s="38">
        <f t="shared" si="45"/>
        <v>0</v>
      </c>
      <c r="J88" s="38">
        <f t="shared" si="45"/>
        <v>0</v>
      </c>
      <c r="K88" s="38">
        <f t="shared" si="45"/>
        <v>0</v>
      </c>
      <c r="L88" s="38">
        <f t="shared" si="45"/>
        <v>0</v>
      </c>
      <c r="M88" s="37">
        <f t="shared" si="2"/>
        <v>0</v>
      </c>
      <c r="N88" s="38" t="s">
        <v>20</v>
      </c>
      <c r="P88" s="35"/>
    </row>
    <row r="89" spans="1:16" ht="15.95" customHeight="1" x14ac:dyDescent="0.15">
      <c r="A89" s="17"/>
      <c r="B89" s="18" t="s">
        <v>63</v>
      </c>
      <c r="C89" s="11" t="s">
        <v>18</v>
      </c>
      <c r="D89" s="37"/>
      <c r="E89" s="37"/>
      <c r="F89" s="37"/>
      <c r="G89" s="37"/>
      <c r="H89" s="37"/>
      <c r="I89" s="37"/>
      <c r="J89" s="37"/>
      <c r="K89" s="37"/>
      <c r="L89" s="37"/>
      <c r="M89" s="37">
        <f t="shared" si="2"/>
        <v>0</v>
      </c>
      <c r="N89" s="37">
        <f>SUM(M89,D89)</f>
        <v>0</v>
      </c>
      <c r="P89" s="35"/>
    </row>
    <row r="90" spans="1:16" ht="15.95" customHeight="1" x14ac:dyDescent="0.15">
      <c r="A90" s="13"/>
      <c r="B90" s="19"/>
      <c r="C90" s="15" t="s">
        <v>19</v>
      </c>
      <c r="D90" s="38" t="s">
        <v>20</v>
      </c>
      <c r="E90" s="38">
        <f t="shared" ref="E90:L90" si="46">IF($M89=0,0,E89/$M89%)</f>
        <v>0</v>
      </c>
      <c r="F90" s="38">
        <f t="shared" si="46"/>
        <v>0</v>
      </c>
      <c r="G90" s="38">
        <f t="shared" si="46"/>
        <v>0</v>
      </c>
      <c r="H90" s="38">
        <f t="shared" si="46"/>
        <v>0</v>
      </c>
      <c r="I90" s="38">
        <f t="shared" si="46"/>
        <v>0</v>
      </c>
      <c r="J90" s="38">
        <f t="shared" si="46"/>
        <v>0</v>
      </c>
      <c r="K90" s="38">
        <f t="shared" si="46"/>
        <v>0</v>
      </c>
      <c r="L90" s="38">
        <f t="shared" si="46"/>
        <v>0</v>
      </c>
      <c r="M90" s="37">
        <f t="shared" si="2"/>
        <v>0</v>
      </c>
      <c r="N90" s="38" t="s">
        <v>20</v>
      </c>
      <c r="P90" s="35"/>
    </row>
    <row r="91" spans="1:16" ht="15.95" customHeight="1" x14ac:dyDescent="0.15">
      <c r="A91" s="17"/>
      <c r="B91" s="18" t="s">
        <v>64</v>
      </c>
      <c r="C91" s="11" t="s">
        <v>18</v>
      </c>
      <c r="D91" s="37"/>
      <c r="E91" s="37"/>
      <c r="F91" s="37"/>
      <c r="G91" s="37"/>
      <c r="H91" s="37"/>
      <c r="I91" s="37"/>
      <c r="J91" s="37"/>
      <c r="K91" s="37"/>
      <c r="L91" s="37"/>
      <c r="M91" s="37">
        <f t="shared" si="2"/>
        <v>0</v>
      </c>
      <c r="N91" s="37">
        <f>SUM(M91,D91)</f>
        <v>0</v>
      </c>
      <c r="P91" s="35"/>
    </row>
    <row r="92" spans="1:16" ht="15.95" customHeight="1" x14ac:dyDescent="0.15">
      <c r="A92" s="13"/>
      <c r="B92" s="19"/>
      <c r="C92" s="15" t="s">
        <v>19</v>
      </c>
      <c r="D92" s="38" t="s">
        <v>20</v>
      </c>
      <c r="E92" s="38">
        <f t="shared" ref="E92:L92" si="47">IF($M91=0,0,E91/$M91%)</f>
        <v>0</v>
      </c>
      <c r="F92" s="38">
        <f t="shared" si="47"/>
        <v>0</v>
      </c>
      <c r="G92" s="38">
        <f t="shared" si="47"/>
        <v>0</v>
      </c>
      <c r="H92" s="38">
        <f t="shared" si="47"/>
        <v>0</v>
      </c>
      <c r="I92" s="38">
        <f t="shared" si="47"/>
        <v>0</v>
      </c>
      <c r="J92" s="38">
        <f t="shared" si="47"/>
        <v>0</v>
      </c>
      <c r="K92" s="38">
        <f t="shared" si="47"/>
        <v>0</v>
      </c>
      <c r="L92" s="38">
        <f t="shared" si="47"/>
        <v>0</v>
      </c>
      <c r="M92" s="37">
        <f t="shared" si="2"/>
        <v>0</v>
      </c>
      <c r="N92" s="38" t="s">
        <v>20</v>
      </c>
      <c r="P92" s="35"/>
    </row>
    <row r="93" spans="1:16" ht="15.95" customHeight="1" x14ac:dyDescent="0.15">
      <c r="A93" s="17"/>
      <c r="B93" s="18" t="s">
        <v>65</v>
      </c>
      <c r="C93" s="11" t="s">
        <v>18</v>
      </c>
      <c r="D93" s="37"/>
      <c r="E93" s="37"/>
      <c r="F93" s="37"/>
      <c r="G93" s="37"/>
      <c r="H93" s="37"/>
      <c r="I93" s="37"/>
      <c r="J93" s="37"/>
      <c r="K93" s="37"/>
      <c r="L93" s="37"/>
      <c r="M93" s="37">
        <f t="shared" si="2"/>
        <v>0</v>
      </c>
      <c r="N93" s="37">
        <f>SUM(M93,D93)</f>
        <v>0</v>
      </c>
      <c r="P93" s="35"/>
    </row>
    <row r="94" spans="1:16" ht="15.95" customHeight="1" x14ac:dyDescent="0.15">
      <c r="A94" s="13"/>
      <c r="B94" s="19"/>
      <c r="C94" s="15" t="s">
        <v>19</v>
      </c>
      <c r="D94" s="38" t="s">
        <v>20</v>
      </c>
      <c r="E94" s="38">
        <f t="shared" ref="E94:L94" si="48">IF($M93=0,0,E93/$M93%)</f>
        <v>0</v>
      </c>
      <c r="F94" s="38">
        <f t="shared" si="48"/>
        <v>0</v>
      </c>
      <c r="G94" s="38">
        <f t="shared" si="48"/>
        <v>0</v>
      </c>
      <c r="H94" s="38">
        <f t="shared" si="48"/>
        <v>0</v>
      </c>
      <c r="I94" s="38">
        <f t="shared" si="48"/>
        <v>0</v>
      </c>
      <c r="J94" s="38">
        <f t="shared" si="48"/>
        <v>0</v>
      </c>
      <c r="K94" s="38">
        <f t="shared" si="48"/>
        <v>0</v>
      </c>
      <c r="L94" s="38">
        <f t="shared" si="48"/>
        <v>0</v>
      </c>
      <c r="M94" s="37">
        <f t="shared" si="2"/>
        <v>0</v>
      </c>
      <c r="N94" s="38" t="s">
        <v>20</v>
      </c>
      <c r="P94" s="35"/>
    </row>
    <row r="95" spans="1:16" ht="15.95" customHeight="1" x14ac:dyDescent="0.15">
      <c r="A95" s="17"/>
      <c r="B95" s="18" t="s">
        <v>66</v>
      </c>
      <c r="C95" s="11" t="s">
        <v>18</v>
      </c>
      <c r="D95" s="37"/>
      <c r="E95" s="37"/>
      <c r="F95" s="37"/>
      <c r="G95" s="37"/>
      <c r="H95" s="37"/>
      <c r="I95" s="37"/>
      <c r="J95" s="37"/>
      <c r="K95" s="37"/>
      <c r="L95" s="37"/>
      <c r="M95" s="37">
        <f t="shared" si="2"/>
        <v>0</v>
      </c>
      <c r="N95" s="37">
        <f>SUM(M95,D95)</f>
        <v>0</v>
      </c>
      <c r="P95" s="35"/>
    </row>
    <row r="96" spans="1:16" ht="15.95" customHeight="1" x14ac:dyDescent="0.15">
      <c r="A96" s="13"/>
      <c r="B96" s="19"/>
      <c r="C96" s="15" t="s">
        <v>19</v>
      </c>
      <c r="D96" s="38" t="s">
        <v>20</v>
      </c>
      <c r="E96" s="38">
        <f t="shared" ref="E96:L96" si="49">IF($M95=0,0,E95/$M95%)</f>
        <v>0</v>
      </c>
      <c r="F96" s="38">
        <f t="shared" si="49"/>
        <v>0</v>
      </c>
      <c r="G96" s="38">
        <f t="shared" si="49"/>
        <v>0</v>
      </c>
      <c r="H96" s="38">
        <f t="shared" si="49"/>
        <v>0</v>
      </c>
      <c r="I96" s="38">
        <f t="shared" si="49"/>
        <v>0</v>
      </c>
      <c r="J96" s="38">
        <f t="shared" si="49"/>
        <v>0</v>
      </c>
      <c r="K96" s="38">
        <f t="shared" si="49"/>
        <v>0</v>
      </c>
      <c r="L96" s="38">
        <f t="shared" si="49"/>
        <v>0</v>
      </c>
      <c r="M96" s="37">
        <f t="shared" si="2"/>
        <v>0</v>
      </c>
      <c r="N96" s="38" t="s">
        <v>20</v>
      </c>
      <c r="P96" s="35"/>
    </row>
    <row r="97" spans="1:16" ht="15.95" customHeight="1" x14ac:dyDescent="0.15">
      <c r="A97" s="17"/>
      <c r="B97" s="18" t="s">
        <v>67</v>
      </c>
      <c r="C97" s="11" t="s">
        <v>18</v>
      </c>
      <c r="D97" s="37"/>
      <c r="E97" s="37"/>
      <c r="F97" s="37"/>
      <c r="G97" s="37"/>
      <c r="H97" s="37"/>
      <c r="I97" s="37"/>
      <c r="J97" s="37"/>
      <c r="K97" s="37"/>
      <c r="L97" s="37"/>
      <c r="M97" s="37">
        <f t="shared" si="2"/>
        <v>0</v>
      </c>
      <c r="N97" s="37">
        <f>SUM(M97,D97)</f>
        <v>0</v>
      </c>
      <c r="P97" s="35"/>
    </row>
    <row r="98" spans="1:16" ht="15.95" customHeight="1" x14ac:dyDescent="0.15">
      <c r="A98" s="13"/>
      <c r="B98" s="19"/>
      <c r="C98" s="15" t="s">
        <v>19</v>
      </c>
      <c r="D98" s="38" t="s">
        <v>20</v>
      </c>
      <c r="E98" s="38">
        <f t="shared" ref="E98:L98" si="50">IF($M97=0,0,E97/$M97%)</f>
        <v>0</v>
      </c>
      <c r="F98" s="38">
        <f t="shared" si="50"/>
        <v>0</v>
      </c>
      <c r="G98" s="38">
        <f t="shared" si="50"/>
        <v>0</v>
      </c>
      <c r="H98" s="38">
        <f t="shared" si="50"/>
        <v>0</v>
      </c>
      <c r="I98" s="38">
        <f t="shared" si="50"/>
        <v>0</v>
      </c>
      <c r="J98" s="38">
        <f t="shared" si="50"/>
        <v>0</v>
      </c>
      <c r="K98" s="38">
        <f t="shared" si="50"/>
        <v>0</v>
      </c>
      <c r="L98" s="38">
        <f t="shared" si="50"/>
        <v>0</v>
      </c>
      <c r="M98" s="37">
        <f t="shared" si="2"/>
        <v>0</v>
      </c>
      <c r="N98" s="38" t="s">
        <v>20</v>
      </c>
      <c r="P98" s="35"/>
    </row>
    <row r="99" spans="1:16" ht="15.95" customHeight="1" x14ac:dyDescent="0.15">
      <c r="A99" s="17"/>
      <c r="B99" s="18" t="s">
        <v>68</v>
      </c>
      <c r="C99" s="11" t="s">
        <v>18</v>
      </c>
      <c r="D99" s="37"/>
      <c r="E99" s="37"/>
      <c r="F99" s="37"/>
      <c r="G99" s="37"/>
      <c r="H99" s="37"/>
      <c r="I99" s="37"/>
      <c r="J99" s="37"/>
      <c r="K99" s="37"/>
      <c r="L99" s="37"/>
      <c r="M99" s="37">
        <f t="shared" si="2"/>
        <v>0</v>
      </c>
      <c r="N99" s="37">
        <f>SUM(M99,D99)</f>
        <v>0</v>
      </c>
      <c r="P99" s="35"/>
    </row>
    <row r="100" spans="1:16" ht="15.95" customHeight="1" x14ac:dyDescent="0.15">
      <c r="A100" s="13"/>
      <c r="B100" s="19"/>
      <c r="C100" s="15" t="s">
        <v>19</v>
      </c>
      <c r="D100" s="38" t="s">
        <v>20</v>
      </c>
      <c r="E100" s="38">
        <f t="shared" ref="E100:L100" si="51">IF($M99=0,0,E99/$M99%)</f>
        <v>0</v>
      </c>
      <c r="F100" s="38">
        <f t="shared" si="51"/>
        <v>0</v>
      </c>
      <c r="G100" s="38">
        <f t="shared" si="51"/>
        <v>0</v>
      </c>
      <c r="H100" s="38">
        <f t="shared" si="51"/>
        <v>0</v>
      </c>
      <c r="I100" s="38">
        <f t="shared" si="51"/>
        <v>0</v>
      </c>
      <c r="J100" s="38">
        <f t="shared" si="51"/>
        <v>0</v>
      </c>
      <c r="K100" s="38">
        <f t="shared" si="51"/>
        <v>0</v>
      </c>
      <c r="L100" s="38">
        <f t="shared" si="51"/>
        <v>0</v>
      </c>
      <c r="M100" s="37">
        <f t="shared" si="2"/>
        <v>0</v>
      </c>
      <c r="N100" s="38" t="s">
        <v>20</v>
      </c>
      <c r="P100" s="35"/>
    </row>
    <row r="101" spans="1:16" ht="15.95" customHeight="1" x14ac:dyDescent="0.15">
      <c r="A101" s="17"/>
      <c r="B101" s="18" t="s">
        <v>69</v>
      </c>
      <c r="C101" s="11" t="s">
        <v>18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>
        <f t="shared" si="2"/>
        <v>0</v>
      </c>
      <c r="N101" s="37">
        <f>SUM(M101,D101)</f>
        <v>0</v>
      </c>
      <c r="P101" s="35"/>
    </row>
    <row r="102" spans="1:16" ht="15.95" customHeight="1" x14ac:dyDescent="0.15">
      <c r="A102" s="13"/>
      <c r="B102" s="19"/>
      <c r="C102" s="15" t="s">
        <v>19</v>
      </c>
      <c r="D102" s="38" t="s">
        <v>20</v>
      </c>
      <c r="E102" s="38">
        <f t="shared" ref="E102:L102" si="52">IF($M101=0,0,E101/$M101%)</f>
        <v>0</v>
      </c>
      <c r="F102" s="38">
        <f t="shared" si="52"/>
        <v>0</v>
      </c>
      <c r="G102" s="38">
        <f t="shared" si="52"/>
        <v>0</v>
      </c>
      <c r="H102" s="38">
        <f t="shared" si="52"/>
        <v>0</v>
      </c>
      <c r="I102" s="38">
        <f t="shared" si="52"/>
        <v>0</v>
      </c>
      <c r="J102" s="38">
        <f t="shared" si="52"/>
        <v>0</v>
      </c>
      <c r="K102" s="38">
        <f t="shared" si="52"/>
        <v>0</v>
      </c>
      <c r="L102" s="38">
        <f t="shared" si="52"/>
        <v>0</v>
      </c>
      <c r="M102" s="37">
        <f t="shared" si="2"/>
        <v>0</v>
      </c>
      <c r="N102" s="38" t="s">
        <v>20</v>
      </c>
      <c r="P102" s="35"/>
    </row>
    <row r="103" spans="1:16" ht="15.75" hidden="1" customHeight="1" x14ac:dyDescent="0.15">
      <c r="A103" s="13" t="s">
        <v>58</v>
      </c>
      <c r="B103" s="10"/>
      <c r="C103" s="11" t="s">
        <v>18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>
        <f t="shared" ref="M103:M108" si="53">SUM(E103:L103)</f>
        <v>0</v>
      </c>
      <c r="N103" s="37">
        <f>SUM(M103,D103)</f>
        <v>0</v>
      </c>
      <c r="P103" s="35"/>
    </row>
    <row r="104" spans="1:16" ht="15.75" hidden="1" customHeight="1" x14ac:dyDescent="0.15">
      <c r="A104" s="21"/>
      <c r="B104" s="14"/>
      <c r="C104" s="15" t="s">
        <v>19</v>
      </c>
      <c r="D104" s="37"/>
      <c r="E104" s="38"/>
      <c r="F104" s="38"/>
      <c r="G104" s="38"/>
      <c r="H104" s="38"/>
      <c r="I104" s="38"/>
      <c r="J104" s="38"/>
      <c r="K104" s="38"/>
      <c r="L104" s="38"/>
      <c r="M104" s="37">
        <f t="shared" si="53"/>
        <v>0</v>
      </c>
      <c r="N104" s="37">
        <f>SUM(M104,D104)</f>
        <v>0</v>
      </c>
      <c r="P104" s="35"/>
    </row>
    <row r="105" spans="1:16" ht="15.75" hidden="1" customHeight="1" x14ac:dyDescent="0.15">
      <c r="A105" s="9" t="s">
        <v>59</v>
      </c>
      <c r="B105" s="10"/>
      <c r="C105" s="11" t="s">
        <v>18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>
        <f t="shared" si="53"/>
        <v>0</v>
      </c>
      <c r="N105" s="37">
        <f>SUM(M105,D105)</f>
        <v>0</v>
      </c>
      <c r="P105" s="35"/>
    </row>
    <row r="106" spans="1:16" ht="15.75" hidden="1" customHeight="1" x14ac:dyDescent="0.15">
      <c r="A106" s="21"/>
      <c r="B106" s="14"/>
      <c r="C106" s="15" t="s">
        <v>19</v>
      </c>
      <c r="D106" s="37"/>
      <c r="E106" s="38"/>
      <c r="F106" s="38"/>
      <c r="G106" s="38"/>
      <c r="H106" s="38"/>
      <c r="I106" s="38"/>
      <c r="J106" s="38"/>
      <c r="K106" s="38"/>
      <c r="L106" s="38"/>
      <c r="M106" s="37">
        <f t="shared" si="53"/>
        <v>0</v>
      </c>
      <c r="N106" s="37">
        <f>SUM(M106,D106)</f>
        <v>0</v>
      </c>
      <c r="P106" s="35"/>
    </row>
    <row r="107" spans="1:16" ht="15.95" customHeight="1" x14ac:dyDescent="0.15">
      <c r="A107" s="9" t="s">
        <v>70</v>
      </c>
      <c r="B107" s="10"/>
      <c r="C107" s="11" t="s">
        <v>18</v>
      </c>
      <c r="D107" s="37">
        <v>195104.9</v>
      </c>
      <c r="E107" s="37"/>
      <c r="F107" s="37"/>
      <c r="G107" s="37"/>
      <c r="H107" s="37"/>
      <c r="I107" s="37"/>
      <c r="J107" s="37"/>
      <c r="K107" s="37"/>
      <c r="L107" s="37"/>
      <c r="M107" s="37">
        <f t="shared" si="53"/>
        <v>0</v>
      </c>
      <c r="N107" s="37">
        <f>SUM(M107,D107)</f>
        <v>195104.9</v>
      </c>
      <c r="P107" s="35"/>
    </row>
    <row r="108" spans="1:16" ht="15.95" customHeight="1" x14ac:dyDescent="0.15">
      <c r="A108" s="21"/>
      <c r="B108" s="14"/>
      <c r="C108" s="15" t="s">
        <v>19</v>
      </c>
      <c r="D108" s="38" t="s">
        <v>20</v>
      </c>
      <c r="E108" s="38">
        <f t="shared" ref="E108:L108" si="54">IF($M107=0,0,E107/$M107%)</f>
        <v>0</v>
      </c>
      <c r="F108" s="38">
        <f t="shared" si="54"/>
        <v>0</v>
      </c>
      <c r="G108" s="38">
        <f t="shared" si="54"/>
        <v>0</v>
      </c>
      <c r="H108" s="38">
        <f t="shared" si="54"/>
        <v>0</v>
      </c>
      <c r="I108" s="38">
        <f t="shared" si="54"/>
        <v>0</v>
      </c>
      <c r="J108" s="38">
        <f t="shared" si="54"/>
        <v>0</v>
      </c>
      <c r="K108" s="38">
        <f t="shared" si="54"/>
        <v>0</v>
      </c>
      <c r="L108" s="38">
        <f t="shared" si="54"/>
        <v>0</v>
      </c>
      <c r="M108" s="37">
        <f t="shared" si="53"/>
        <v>0</v>
      </c>
      <c r="N108" s="38" t="s">
        <v>20</v>
      </c>
      <c r="P108" s="35"/>
    </row>
    <row r="109" spans="1:16" ht="15.95" customHeight="1" x14ac:dyDescent="0.15">
      <c r="A109" s="9" t="s">
        <v>71</v>
      </c>
      <c r="B109" s="10"/>
      <c r="C109" s="20" t="s">
        <v>111</v>
      </c>
      <c r="D109" s="37">
        <f>SUM(D111,D113,D115,D117,D119,D121,D123,D125,D127)</f>
        <v>126375.1</v>
      </c>
      <c r="E109" s="37">
        <f t="shared" ref="E109:L109" si="55">SUM(E111,E113,E115,E117,E119,E121,E123,E125,E127)</f>
        <v>3383.7999999999993</v>
      </c>
      <c r="F109" s="37">
        <f t="shared" si="55"/>
        <v>833.1</v>
      </c>
      <c r="G109" s="37">
        <f t="shared" si="55"/>
        <v>99969.600000000006</v>
      </c>
      <c r="H109" s="37">
        <f t="shared" si="55"/>
        <v>12242.900000000001</v>
      </c>
      <c r="I109" s="37">
        <f t="shared" si="55"/>
        <v>33032.300000000003</v>
      </c>
      <c r="J109" s="37">
        <f t="shared" si="55"/>
        <v>771.3</v>
      </c>
      <c r="K109" s="37">
        <f t="shared" si="55"/>
        <v>0</v>
      </c>
      <c r="L109" s="37">
        <f t="shared" si="55"/>
        <v>1275.9000000000001</v>
      </c>
      <c r="M109" s="37">
        <f t="shared" si="2"/>
        <v>151508.9</v>
      </c>
      <c r="N109" s="37">
        <f>SUM(M109,D109)</f>
        <v>277884</v>
      </c>
      <c r="P109" s="35"/>
    </row>
    <row r="110" spans="1:16" ht="15.95" customHeight="1" x14ac:dyDescent="0.15">
      <c r="A110" s="13"/>
      <c r="B110" s="14"/>
      <c r="C110" s="15" t="s">
        <v>19</v>
      </c>
      <c r="D110" s="38" t="s">
        <v>20</v>
      </c>
      <c r="E110" s="38">
        <f t="shared" ref="E110:L110" si="56">IF($M109=0,0,E109/$M109%)</f>
        <v>2.2334001500901923</v>
      </c>
      <c r="F110" s="38">
        <f t="shared" si="56"/>
        <v>0.54986868758204965</v>
      </c>
      <c r="G110" s="38">
        <f t="shared" si="56"/>
        <v>65.982658444487427</v>
      </c>
      <c r="H110" s="38">
        <f t="shared" si="56"/>
        <v>8.0806474075120356</v>
      </c>
      <c r="I110" s="38">
        <f t="shared" si="56"/>
        <v>21.802217559496508</v>
      </c>
      <c r="J110" s="38">
        <f t="shared" si="56"/>
        <v>0.50907900459972977</v>
      </c>
      <c r="K110" s="38">
        <f t="shared" si="56"/>
        <v>0</v>
      </c>
      <c r="L110" s="38">
        <f t="shared" si="56"/>
        <v>0.84212874623206968</v>
      </c>
      <c r="M110" s="37">
        <f t="shared" si="2"/>
        <v>100</v>
      </c>
      <c r="N110" s="38" t="s">
        <v>20</v>
      </c>
      <c r="P110" s="35"/>
    </row>
    <row r="111" spans="1:16" ht="15.95" customHeight="1" x14ac:dyDescent="0.15">
      <c r="A111" s="17"/>
      <c r="B111" s="18" t="s">
        <v>72</v>
      </c>
      <c r="C111" s="11" t="s">
        <v>18</v>
      </c>
      <c r="D111" s="37">
        <v>426.3</v>
      </c>
      <c r="E111" s="37">
        <v>668.5</v>
      </c>
      <c r="F111" s="37">
        <v>0</v>
      </c>
      <c r="G111" s="37">
        <v>18823</v>
      </c>
      <c r="H111" s="37">
        <v>2604.9</v>
      </c>
      <c r="I111" s="37">
        <v>4743.1000000000004</v>
      </c>
      <c r="J111" s="37">
        <v>456.4</v>
      </c>
      <c r="K111" s="37">
        <v>0</v>
      </c>
      <c r="L111" s="37">
        <v>16.100000000000001</v>
      </c>
      <c r="M111" s="37">
        <f t="shared" ref="M111:M136" si="57">SUM(E111:L111)</f>
        <v>27312</v>
      </c>
      <c r="N111" s="37">
        <f>SUM(M111,D111)</f>
        <v>27738.3</v>
      </c>
      <c r="P111" s="35"/>
    </row>
    <row r="112" spans="1:16" ht="15.95" customHeight="1" x14ac:dyDescent="0.15">
      <c r="A112" s="13"/>
      <c r="B112" s="19"/>
      <c r="C112" s="15" t="s">
        <v>19</v>
      </c>
      <c r="D112" s="38" t="s">
        <v>20</v>
      </c>
      <c r="E112" s="38">
        <f t="shared" ref="E112:L112" si="58">IF($M111=0,0,E111/$M111%)</f>
        <v>2.4476420620972466</v>
      </c>
      <c r="F112" s="38">
        <f t="shared" si="58"/>
        <v>0</v>
      </c>
      <c r="G112" s="38">
        <f t="shared" si="58"/>
        <v>68.918424135910954</v>
      </c>
      <c r="H112" s="38">
        <f t="shared" si="58"/>
        <v>9.5375659050966615</v>
      </c>
      <c r="I112" s="38">
        <f t="shared" si="58"/>
        <v>17.366359109548917</v>
      </c>
      <c r="J112" s="38">
        <f t="shared" si="58"/>
        <v>1.6710603397773871</v>
      </c>
      <c r="K112" s="38">
        <f t="shared" si="58"/>
        <v>0</v>
      </c>
      <c r="L112" s="38">
        <f t="shared" si="58"/>
        <v>5.8948447568834217E-2</v>
      </c>
      <c r="M112" s="37">
        <f t="shared" si="57"/>
        <v>99.999999999999986</v>
      </c>
      <c r="N112" s="38" t="s">
        <v>20</v>
      </c>
      <c r="P112" s="35"/>
    </row>
    <row r="113" spans="1:16" ht="15.95" customHeight="1" x14ac:dyDescent="0.15">
      <c r="A113" s="17"/>
      <c r="B113" s="18" t="s">
        <v>73</v>
      </c>
      <c r="C113" s="11" t="s">
        <v>18</v>
      </c>
      <c r="D113" s="37">
        <v>106863.6</v>
      </c>
      <c r="E113" s="37">
        <v>1195.3</v>
      </c>
      <c r="F113" s="37">
        <v>808.2</v>
      </c>
      <c r="G113" s="37">
        <v>36369.5</v>
      </c>
      <c r="H113" s="37">
        <v>2350.6</v>
      </c>
      <c r="I113" s="37">
        <v>8617.2999999999993</v>
      </c>
      <c r="J113" s="37">
        <v>314.89999999999998</v>
      </c>
      <c r="K113" s="37">
        <v>0</v>
      </c>
      <c r="L113" s="37">
        <v>260.8</v>
      </c>
      <c r="M113" s="37">
        <f t="shared" si="57"/>
        <v>49916.6</v>
      </c>
      <c r="N113" s="37">
        <f>SUM(M113,D113)</f>
        <v>156780.20000000001</v>
      </c>
      <c r="P113" s="35"/>
    </row>
    <row r="114" spans="1:16" ht="15.95" customHeight="1" x14ac:dyDescent="0.15">
      <c r="A114" s="13"/>
      <c r="B114" s="19"/>
      <c r="C114" s="15" t="s">
        <v>19</v>
      </c>
      <c r="D114" s="38" t="s">
        <v>20</v>
      </c>
      <c r="E114" s="38">
        <f t="shared" ref="E114:L114" si="59">IF($M113=0,0,E113/$M113%)</f>
        <v>2.3945941830974062</v>
      </c>
      <c r="F114" s="38">
        <f t="shared" si="59"/>
        <v>1.6191006599007145</v>
      </c>
      <c r="G114" s="38">
        <f t="shared" si="59"/>
        <v>72.860531366319023</v>
      </c>
      <c r="H114" s="38">
        <f t="shared" si="59"/>
        <v>4.7090547032450125</v>
      </c>
      <c r="I114" s="38">
        <f t="shared" si="59"/>
        <v>17.263395343432844</v>
      </c>
      <c r="J114" s="38">
        <f t="shared" si="59"/>
        <v>0.63085226157230256</v>
      </c>
      <c r="K114" s="38">
        <f t="shared" si="59"/>
        <v>0</v>
      </c>
      <c r="L114" s="38">
        <f t="shared" si="59"/>
        <v>0.52247148243269781</v>
      </c>
      <c r="M114" s="37">
        <f t="shared" si="57"/>
        <v>100</v>
      </c>
      <c r="N114" s="38" t="s">
        <v>20</v>
      </c>
      <c r="P114" s="35"/>
    </row>
    <row r="115" spans="1:16" ht="15.95" customHeight="1" x14ac:dyDescent="0.15">
      <c r="A115" s="17"/>
      <c r="B115" s="18" t="s">
        <v>74</v>
      </c>
      <c r="C115" s="11" t="s">
        <v>18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>
        <f t="shared" si="57"/>
        <v>0</v>
      </c>
      <c r="N115" s="37">
        <f>SUM(M115,D115)</f>
        <v>0</v>
      </c>
      <c r="P115" s="35"/>
    </row>
    <row r="116" spans="1:16" ht="15.95" customHeight="1" x14ac:dyDescent="0.15">
      <c r="A116" s="13"/>
      <c r="B116" s="19"/>
      <c r="C116" s="15" t="s">
        <v>19</v>
      </c>
      <c r="D116" s="38" t="s">
        <v>20</v>
      </c>
      <c r="E116" s="38">
        <f t="shared" ref="E116:L116" si="60">IF($M115=0,0,E115/$M115%)</f>
        <v>0</v>
      </c>
      <c r="F116" s="38">
        <f t="shared" si="60"/>
        <v>0</v>
      </c>
      <c r="G116" s="38">
        <f t="shared" si="60"/>
        <v>0</v>
      </c>
      <c r="H116" s="38">
        <f t="shared" si="60"/>
        <v>0</v>
      </c>
      <c r="I116" s="38">
        <f t="shared" si="60"/>
        <v>0</v>
      </c>
      <c r="J116" s="38">
        <f t="shared" si="60"/>
        <v>0</v>
      </c>
      <c r="K116" s="38">
        <f t="shared" si="60"/>
        <v>0</v>
      </c>
      <c r="L116" s="38">
        <f t="shared" si="60"/>
        <v>0</v>
      </c>
      <c r="M116" s="37">
        <f t="shared" si="57"/>
        <v>0</v>
      </c>
      <c r="N116" s="38" t="s">
        <v>20</v>
      </c>
      <c r="P116" s="35"/>
    </row>
    <row r="117" spans="1:16" ht="15.95" customHeight="1" x14ac:dyDescent="0.15">
      <c r="A117" s="17"/>
      <c r="B117" s="18" t="s">
        <v>75</v>
      </c>
      <c r="C117" s="11" t="s">
        <v>18</v>
      </c>
      <c r="D117" s="37">
        <v>0</v>
      </c>
      <c r="E117" s="37">
        <v>0</v>
      </c>
      <c r="F117" s="37">
        <v>0</v>
      </c>
      <c r="G117" s="37">
        <v>876.9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f t="shared" si="57"/>
        <v>876.9</v>
      </c>
      <c r="N117" s="37">
        <f>SUM(M117,D117)</f>
        <v>876.9</v>
      </c>
      <c r="P117" s="35"/>
    </row>
    <row r="118" spans="1:16" ht="15.95" customHeight="1" x14ac:dyDescent="0.15">
      <c r="A118" s="13"/>
      <c r="B118" s="19"/>
      <c r="C118" s="15" t="s">
        <v>19</v>
      </c>
      <c r="D118" s="38" t="s">
        <v>20</v>
      </c>
      <c r="E118" s="38">
        <f t="shared" ref="E118:L118" si="61">IF($M117=0,0,E117/$M117%)</f>
        <v>0</v>
      </c>
      <c r="F118" s="38">
        <f t="shared" si="61"/>
        <v>0</v>
      </c>
      <c r="G118" s="38">
        <f t="shared" si="61"/>
        <v>100</v>
      </c>
      <c r="H118" s="38">
        <f t="shared" si="61"/>
        <v>0</v>
      </c>
      <c r="I118" s="38">
        <f t="shared" si="61"/>
        <v>0</v>
      </c>
      <c r="J118" s="38">
        <f t="shared" si="61"/>
        <v>0</v>
      </c>
      <c r="K118" s="38">
        <f t="shared" si="61"/>
        <v>0</v>
      </c>
      <c r="L118" s="38">
        <f t="shared" si="61"/>
        <v>0</v>
      </c>
      <c r="M118" s="37">
        <f t="shared" si="57"/>
        <v>100</v>
      </c>
      <c r="N118" s="38" t="s">
        <v>20</v>
      </c>
      <c r="P118" s="35"/>
    </row>
    <row r="119" spans="1:16" ht="15.95" customHeight="1" x14ac:dyDescent="0.15">
      <c r="A119" s="17"/>
      <c r="B119" s="18" t="s">
        <v>76</v>
      </c>
      <c r="C119" s="11" t="s">
        <v>18</v>
      </c>
      <c r="D119" s="37">
        <v>11867.7</v>
      </c>
      <c r="E119" s="37">
        <v>1181.0999999999999</v>
      </c>
      <c r="F119" s="37">
        <v>0</v>
      </c>
      <c r="G119" s="37">
        <v>7107.2</v>
      </c>
      <c r="H119" s="37">
        <v>3534.2</v>
      </c>
      <c r="I119" s="37">
        <v>3891.7</v>
      </c>
      <c r="J119" s="37">
        <v>0</v>
      </c>
      <c r="K119" s="37">
        <v>0</v>
      </c>
      <c r="L119" s="37">
        <v>939</v>
      </c>
      <c r="M119" s="37">
        <f t="shared" si="57"/>
        <v>16653.2</v>
      </c>
      <c r="N119" s="37">
        <f>SUM(M119,D119)</f>
        <v>28520.9</v>
      </c>
      <c r="P119" s="35"/>
    </row>
    <row r="120" spans="1:16" ht="15.95" customHeight="1" x14ac:dyDescent="0.15">
      <c r="A120" s="13"/>
      <c r="B120" s="19"/>
      <c r="C120" s="15" t="s">
        <v>19</v>
      </c>
      <c r="D120" s="38" t="s">
        <v>20</v>
      </c>
      <c r="E120" s="38">
        <f t="shared" ref="E120:L120" si="62">IF($M119=0,0,E119/$M119%)</f>
        <v>7.0923306031273254</v>
      </c>
      <c r="F120" s="38">
        <f t="shared" si="62"/>
        <v>0</v>
      </c>
      <c r="G120" s="38">
        <f t="shared" si="62"/>
        <v>42.677683568323204</v>
      </c>
      <c r="H120" s="38">
        <f t="shared" si="62"/>
        <v>21.222347656906777</v>
      </c>
      <c r="I120" s="38">
        <f t="shared" si="62"/>
        <v>23.369082218432492</v>
      </c>
      <c r="J120" s="38">
        <f t="shared" si="62"/>
        <v>0</v>
      </c>
      <c r="K120" s="38">
        <f t="shared" si="62"/>
        <v>0</v>
      </c>
      <c r="L120" s="38">
        <f t="shared" si="62"/>
        <v>5.6385559532101936</v>
      </c>
      <c r="M120" s="37">
        <f t="shared" si="57"/>
        <v>100</v>
      </c>
      <c r="N120" s="38" t="s">
        <v>20</v>
      </c>
      <c r="P120" s="35"/>
    </row>
    <row r="121" spans="1:16" ht="15.95" customHeight="1" x14ac:dyDescent="0.15">
      <c r="A121" s="17"/>
      <c r="B121" s="18" t="s">
        <v>77</v>
      </c>
      <c r="C121" s="11" t="s">
        <v>18</v>
      </c>
      <c r="D121" s="37">
        <v>3500</v>
      </c>
      <c r="E121" s="37">
        <v>45</v>
      </c>
      <c r="F121" s="37">
        <v>0</v>
      </c>
      <c r="G121" s="37">
        <v>2188.8000000000002</v>
      </c>
      <c r="H121" s="37">
        <v>313.10000000000002</v>
      </c>
      <c r="I121" s="37">
        <v>998</v>
      </c>
      <c r="J121" s="37">
        <v>0</v>
      </c>
      <c r="K121" s="37">
        <v>0</v>
      </c>
      <c r="L121" s="37">
        <v>60</v>
      </c>
      <c r="M121" s="37">
        <f t="shared" si="57"/>
        <v>3604.9</v>
      </c>
      <c r="N121" s="37">
        <f>SUM(M121,D121)</f>
        <v>7104.9</v>
      </c>
      <c r="P121" s="35"/>
    </row>
    <row r="122" spans="1:16" ht="15.95" customHeight="1" x14ac:dyDescent="0.15">
      <c r="A122" s="13"/>
      <c r="B122" s="19"/>
      <c r="C122" s="15" t="s">
        <v>19</v>
      </c>
      <c r="D122" s="38" t="s">
        <v>20</v>
      </c>
      <c r="E122" s="38">
        <f t="shared" ref="E122:L122" si="63">IF($M121=0,0,E121/$M121%)</f>
        <v>1.2483009237426836</v>
      </c>
      <c r="F122" s="38">
        <f t="shared" si="63"/>
        <v>0</v>
      </c>
      <c r="G122" s="38">
        <f t="shared" si="63"/>
        <v>60.717356930844133</v>
      </c>
      <c r="H122" s="38">
        <f t="shared" si="63"/>
        <v>8.685400427196317</v>
      </c>
      <c r="I122" s="38">
        <f t="shared" si="63"/>
        <v>27.68454048655996</v>
      </c>
      <c r="J122" s="38">
        <f t="shared" si="63"/>
        <v>0</v>
      </c>
      <c r="K122" s="38">
        <f t="shared" si="63"/>
        <v>0</v>
      </c>
      <c r="L122" s="38">
        <f t="shared" si="63"/>
        <v>1.6644012316569115</v>
      </c>
      <c r="M122" s="37">
        <f t="shared" si="57"/>
        <v>100</v>
      </c>
      <c r="N122" s="38" t="s">
        <v>20</v>
      </c>
      <c r="P122" s="35"/>
    </row>
    <row r="123" spans="1:16" ht="15.95" customHeight="1" x14ac:dyDescent="0.15">
      <c r="A123" s="17"/>
      <c r="B123" s="18" t="s">
        <v>78</v>
      </c>
      <c r="C123" s="11" t="s">
        <v>18</v>
      </c>
      <c r="D123" s="37">
        <v>1068</v>
      </c>
      <c r="E123" s="37">
        <v>132.69999999999999</v>
      </c>
      <c r="F123" s="37">
        <v>6.5</v>
      </c>
      <c r="G123" s="37">
        <v>6838.7</v>
      </c>
      <c r="H123" s="37">
        <v>555.79999999999995</v>
      </c>
      <c r="I123" s="37">
        <v>3728.4</v>
      </c>
      <c r="J123" s="37">
        <v>0</v>
      </c>
      <c r="K123" s="37">
        <v>0</v>
      </c>
      <c r="L123" s="37">
        <v>0</v>
      </c>
      <c r="M123" s="37">
        <f t="shared" si="57"/>
        <v>11262.1</v>
      </c>
      <c r="N123" s="37">
        <f>SUM(M123,D123)</f>
        <v>12330.1</v>
      </c>
      <c r="P123" s="35"/>
    </row>
    <row r="124" spans="1:16" ht="15.95" customHeight="1" x14ac:dyDescent="0.15">
      <c r="A124" s="13"/>
      <c r="B124" s="19"/>
      <c r="C124" s="15" t="s">
        <v>19</v>
      </c>
      <c r="D124" s="38" t="s">
        <v>20</v>
      </c>
      <c r="E124" s="38">
        <f t="shared" ref="E124:L124" si="64">IF($M123=0,0,E123/$M123%)</f>
        <v>1.1782882410918032</v>
      </c>
      <c r="F124" s="38">
        <f t="shared" si="64"/>
        <v>5.7715701334564599E-2</v>
      </c>
      <c r="G124" s="38">
        <f t="shared" si="64"/>
        <v>60.723133341028756</v>
      </c>
      <c r="H124" s="38">
        <f t="shared" si="64"/>
        <v>4.9351364310386154</v>
      </c>
      <c r="I124" s="38">
        <f t="shared" si="64"/>
        <v>33.10572628550625</v>
      </c>
      <c r="J124" s="38">
        <f t="shared" si="64"/>
        <v>0</v>
      </c>
      <c r="K124" s="38">
        <f t="shared" si="64"/>
        <v>0</v>
      </c>
      <c r="L124" s="38">
        <f t="shared" si="64"/>
        <v>0</v>
      </c>
      <c r="M124" s="37">
        <f t="shared" si="57"/>
        <v>99.999999999999986</v>
      </c>
      <c r="N124" s="38" t="s">
        <v>20</v>
      </c>
      <c r="P124" s="35"/>
    </row>
    <row r="125" spans="1:16" ht="15.95" customHeight="1" x14ac:dyDescent="0.15">
      <c r="A125" s="17"/>
      <c r="B125" s="18" t="s">
        <v>79</v>
      </c>
      <c r="C125" s="11" t="s">
        <v>18</v>
      </c>
      <c r="D125" s="37">
        <v>1341.5</v>
      </c>
      <c r="E125" s="37">
        <v>17.2</v>
      </c>
      <c r="F125" s="37">
        <v>18.100000000000001</v>
      </c>
      <c r="G125" s="37">
        <v>9954.5000000000073</v>
      </c>
      <c r="H125" s="37">
        <v>107</v>
      </c>
      <c r="I125" s="37">
        <v>6626.7999999999984</v>
      </c>
      <c r="J125" s="37">
        <v>0</v>
      </c>
      <c r="K125" s="37">
        <v>0</v>
      </c>
      <c r="L125" s="37">
        <v>0</v>
      </c>
      <c r="M125" s="37">
        <f t="shared" si="57"/>
        <v>16723.600000000006</v>
      </c>
      <c r="N125" s="37">
        <f>SUM(M125,D125)</f>
        <v>18065.100000000006</v>
      </c>
      <c r="P125" s="35"/>
    </row>
    <row r="126" spans="1:16" ht="15.95" customHeight="1" x14ac:dyDescent="0.15">
      <c r="A126" s="13"/>
      <c r="B126" s="19"/>
      <c r="C126" s="15" t="s">
        <v>19</v>
      </c>
      <c r="D126" s="38" t="s">
        <v>20</v>
      </c>
      <c r="E126" s="38">
        <f t="shared" ref="E126:L126" si="65">IF($M125=0,0,E125/$M125%)</f>
        <v>0.10284866894687743</v>
      </c>
      <c r="F126" s="38">
        <f t="shared" si="65"/>
        <v>0.10823028534526057</v>
      </c>
      <c r="G126" s="38">
        <f t="shared" si="65"/>
        <v>59.523667153005363</v>
      </c>
      <c r="H126" s="38">
        <f t="shared" si="65"/>
        <v>0.63981439402999341</v>
      </c>
      <c r="I126" s="38">
        <f t="shared" si="65"/>
        <v>39.625439498672513</v>
      </c>
      <c r="J126" s="38">
        <f t="shared" si="65"/>
        <v>0</v>
      </c>
      <c r="K126" s="38">
        <f t="shared" si="65"/>
        <v>0</v>
      </c>
      <c r="L126" s="38">
        <f t="shared" si="65"/>
        <v>0</v>
      </c>
      <c r="M126" s="37">
        <f t="shared" si="57"/>
        <v>100</v>
      </c>
      <c r="N126" s="38" t="s">
        <v>20</v>
      </c>
      <c r="P126" s="35"/>
    </row>
    <row r="127" spans="1:16" ht="15.75" customHeight="1" x14ac:dyDescent="0.15">
      <c r="A127" s="17"/>
      <c r="B127" s="18" t="s">
        <v>80</v>
      </c>
      <c r="C127" s="11" t="s">
        <v>18</v>
      </c>
      <c r="D127" s="37">
        <v>1308</v>
      </c>
      <c r="E127" s="37">
        <v>144</v>
      </c>
      <c r="F127" s="37">
        <v>0.3</v>
      </c>
      <c r="G127" s="37">
        <v>17811</v>
      </c>
      <c r="H127" s="37">
        <v>2777.3</v>
      </c>
      <c r="I127" s="37">
        <v>4427</v>
      </c>
      <c r="J127" s="37">
        <v>0</v>
      </c>
      <c r="K127" s="37">
        <v>0</v>
      </c>
      <c r="L127" s="37">
        <v>0</v>
      </c>
      <c r="M127" s="37">
        <f t="shared" si="57"/>
        <v>25159.599999999999</v>
      </c>
      <c r="N127" s="37">
        <f>SUM(M127,D127)</f>
        <v>26467.599999999999</v>
      </c>
      <c r="P127" s="35"/>
    </row>
    <row r="128" spans="1:16" ht="15.75" customHeight="1" x14ac:dyDescent="0.15">
      <c r="A128" s="13"/>
      <c r="B128" s="19"/>
      <c r="C128" s="15" t="s">
        <v>19</v>
      </c>
      <c r="D128" s="38" t="s">
        <v>20</v>
      </c>
      <c r="E128" s="38">
        <f t="shared" ref="E128:L128" si="66">IF($M127=0,0,E127/$M127%)</f>
        <v>0.57234614222801639</v>
      </c>
      <c r="F128" s="38">
        <f t="shared" si="66"/>
        <v>1.1923877963083674E-3</v>
      </c>
      <c r="G128" s="38">
        <f t="shared" si="66"/>
        <v>70.792063466827784</v>
      </c>
      <c r="H128" s="38">
        <f t="shared" si="66"/>
        <v>11.038728755624097</v>
      </c>
      <c r="I128" s="38">
        <f t="shared" si="66"/>
        <v>17.595669247523809</v>
      </c>
      <c r="J128" s="38">
        <f t="shared" si="66"/>
        <v>0</v>
      </c>
      <c r="K128" s="38">
        <f t="shared" si="66"/>
        <v>0</v>
      </c>
      <c r="L128" s="38">
        <f t="shared" si="66"/>
        <v>0</v>
      </c>
      <c r="M128" s="37">
        <f t="shared" si="57"/>
        <v>100</v>
      </c>
      <c r="N128" s="38" t="s">
        <v>20</v>
      </c>
      <c r="P128" s="35"/>
    </row>
    <row r="129" spans="1:16" ht="15.75" customHeight="1" x14ac:dyDescent="0.15">
      <c r="A129" s="9" t="s">
        <v>81</v>
      </c>
      <c r="B129" s="10"/>
      <c r="C129" s="11" t="s">
        <v>18</v>
      </c>
      <c r="D129" s="37">
        <v>9958</v>
      </c>
      <c r="E129" s="37">
        <v>1235</v>
      </c>
      <c r="F129" s="37">
        <v>555</v>
      </c>
      <c r="G129" s="37">
        <v>9800</v>
      </c>
      <c r="H129" s="37">
        <v>13383</v>
      </c>
      <c r="I129" s="37">
        <v>15345</v>
      </c>
      <c r="J129" s="37">
        <v>1475</v>
      </c>
      <c r="K129" s="37">
        <v>560</v>
      </c>
      <c r="L129" s="37">
        <v>3914</v>
      </c>
      <c r="M129" s="37">
        <f t="shared" si="57"/>
        <v>46267</v>
      </c>
      <c r="N129" s="37">
        <f>SUM(M129,D129)</f>
        <v>56225</v>
      </c>
      <c r="P129" s="35"/>
    </row>
    <row r="130" spans="1:16" ht="15.75" customHeight="1" x14ac:dyDescent="0.15">
      <c r="A130" s="21"/>
      <c r="B130" s="14"/>
      <c r="C130" s="15" t="s">
        <v>19</v>
      </c>
      <c r="D130" s="38" t="s">
        <v>20</v>
      </c>
      <c r="E130" s="38">
        <f t="shared" ref="E130:L130" si="67">IF($M129=0,0,E129/$M129%)</f>
        <v>2.6692891261590335</v>
      </c>
      <c r="F130" s="38">
        <f t="shared" si="67"/>
        <v>1.1995590809864483</v>
      </c>
      <c r="G130" s="38">
        <f t="shared" si="67"/>
        <v>21.181403592193139</v>
      </c>
      <c r="H130" s="38">
        <f t="shared" si="67"/>
        <v>28.92558410962457</v>
      </c>
      <c r="I130" s="38">
        <f t="shared" si="67"/>
        <v>33.166187563490176</v>
      </c>
      <c r="J130" s="38">
        <f t="shared" si="67"/>
        <v>3.1880173773964162</v>
      </c>
      <c r="K130" s="38">
        <f t="shared" si="67"/>
        <v>1.2103659195538936</v>
      </c>
      <c r="L130" s="38">
        <f t="shared" si="67"/>
        <v>8.4595932305963206</v>
      </c>
      <c r="M130" s="37">
        <f t="shared" si="57"/>
        <v>100</v>
      </c>
      <c r="N130" s="38" t="s">
        <v>20</v>
      </c>
      <c r="P130" s="35"/>
    </row>
    <row r="131" spans="1:16" ht="15.75" customHeight="1" x14ac:dyDescent="0.15">
      <c r="A131" s="9" t="s">
        <v>82</v>
      </c>
      <c r="B131" s="10"/>
      <c r="C131" s="11" t="s">
        <v>18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>
        <f t="shared" si="57"/>
        <v>0</v>
      </c>
      <c r="N131" s="37">
        <f>SUM(M131,D131)</f>
        <v>0</v>
      </c>
      <c r="P131" s="35"/>
    </row>
    <row r="132" spans="1:16" ht="15.75" customHeight="1" x14ac:dyDescent="0.15">
      <c r="A132" s="21"/>
      <c r="B132" s="14"/>
      <c r="C132" s="15" t="s">
        <v>19</v>
      </c>
      <c r="D132" s="37"/>
      <c r="E132" s="38"/>
      <c r="F132" s="38"/>
      <c r="G132" s="38"/>
      <c r="H132" s="38"/>
      <c r="I132" s="38"/>
      <c r="J132" s="38"/>
      <c r="K132" s="38"/>
      <c r="L132" s="38"/>
      <c r="M132" s="37">
        <f t="shared" si="57"/>
        <v>0</v>
      </c>
      <c r="N132" s="37">
        <f>SUM(M132,D132)</f>
        <v>0</v>
      </c>
      <c r="P132" s="35"/>
    </row>
    <row r="133" spans="1:16" ht="15.95" customHeight="1" x14ac:dyDescent="0.15">
      <c r="A133" s="22" t="s">
        <v>83</v>
      </c>
      <c r="B133" s="23"/>
      <c r="C133" s="11" t="s">
        <v>18</v>
      </c>
      <c r="D133" s="37">
        <f t="shared" ref="D133:L133" si="68">SUM(D129,D109,D107,D81,D17,D7)</f>
        <v>395197.60000000003</v>
      </c>
      <c r="E133" s="37">
        <f t="shared" si="68"/>
        <v>13668.5</v>
      </c>
      <c r="F133" s="37">
        <f t="shared" si="68"/>
        <v>6781.3</v>
      </c>
      <c r="G133" s="37">
        <f t="shared" si="68"/>
        <v>209094.69999999998</v>
      </c>
      <c r="H133" s="37">
        <f t="shared" si="68"/>
        <v>35760.5</v>
      </c>
      <c r="I133" s="37">
        <f t="shared" si="68"/>
        <v>96411.400000000009</v>
      </c>
      <c r="J133" s="37">
        <f t="shared" si="68"/>
        <v>17021.099999999999</v>
      </c>
      <c r="K133" s="37">
        <f t="shared" si="68"/>
        <v>9404.7999999999956</v>
      </c>
      <c r="L133" s="37">
        <f t="shared" si="68"/>
        <v>21195.800000000003</v>
      </c>
      <c r="M133" s="37">
        <f t="shared" si="57"/>
        <v>409338.1</v>
      </c>
      <c r="N133" s="37">
        <f>SUM(M133,D133)</f>
        <v>804535.7</v>
      </c>
      <c r="P133" s="35"/>
    </row>
    <row r="134" spans="1:16" ht="15.95" customHeight="1" x14ac:dyDescent="0.15">
      <c r="A134" s="21"/>
      <c r="B134" s="14"/>
      <c r="C134" s="15" t="s">
        <v>19</v>
      </c>
      <c r="D134" s="38" t="s">
        <v>20</v>
      </c>
      <c r="E134" s="38">
        <f t="shared" ref="E134:L134" si="69">IF($M133=0,0,E133/$M133%)</f>
        <v>3.3391712132342435</v>
      </c>
      <c r="F134" s="38">
        <f t="shared" si="69"/>
        <v>1.6566500894981435</v>
      </c>
      <c r="G134" s="38">
        <f t="shared" si="69"/>
        <v>51.081172263222015</v>
      </c>
      <c r="H134" s="38">
        <f t="shared" si="69"/>
        <v>8.7361767692770353</v>
      </c>
      <c r="I134" s="38">
        <f t="shared" si="69"/>
        <v>23.552999342108642</v>
      </c>
      <c r="J134" s="38">
        <f t="shared" si="69"/>
        <v>4.1582007636230296</v>
      </c>
      <c r="K134" s="38">
        <f t="shared" si="69"/>
        <v>2.2975628215404322</v>
      </c>
      <c r="L134" s="38">
        <f t="shared" si="69"/>
        <v>5.1780667374964615</v>
      </c>
      <c r="M134" s="37">
        <f t="shared" si="57"/>
        <v>100.00000000000001</v>
      </c>
      <c r="N134" s="38" t="s">
        <v>20</v>
      </c>
      <c r="P134" s="35"/>
    </row>
    <row r="135" spans="1:16" ht="15.95" customHeight="1" x14ac:dyDescent="0.15">
      <c r="A135" s="9" t="s">
        <v>84</v>
      </c>
      <c r="B135" s="10"/>
      <c r="C135" s="11" t="s">
        <v>18</v>
      </c>
      <c r="D135" s="37">
        <v>4.5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f t="shared" si="57"/>
        <v>0</v>
      </c>
      <c r="N135" s="37">
        <f>SUM(M135,D135)</f>
        <v>4.5</v>
      </c>
      <c r="P135" s="35"/>
    </row>
    <row r="136" spans="1:16" ht="15.95" customHeight="1" x14ac:dyDescent="0.15">
      <c r="A136" s="21" t="s">
        <v>85</v>
      </c>
      <c r="B136" s="24"/>
      <c r="C136" s="15" t="s">
        <v>19</v>
      </c>
      <c r="D136" s="38" t="s">
        <v>20</v>
      </c>
      <c r="E136" s="38">
        <f t="shared" ref="E136:L136" si="70">IF($M135=0,0,E135/$M135%)</f>
        <v>0</v>
      </c>
      <c r="F136" s="38">
        <f t="shared" si="70"/>
        <v>0</v>
      </c>
      <c r="G136" s="38">
        <f t="shared" si="70"/>
        <v>0</v>
      </c>
      <c r="H136" s="38">
        <f t="shared" si="70"/>
        <v>0</v>
      </c>
      <c r="I136" s="38">
        <f t="shared" si="70"/>
        <v>0</v>
      </c>
      <c r="J136" s="38">
        <f t="shared" si="70"/>
        <v>0</v>
      </c>
      <c r="K136" s="38">
        <f t="shared" si="70"/>
        <v>0</v>
      </c>
      <c r="L136" s="38">
        <f t="shared" si="70"/>
        <v>0</v>
      </c>
      <c r="M136" s="37">
        <f t="shared" si="57"/>
        <v>0</v>
      </c>
      <c r="N136" s="38" t="s">
        <v>20</v>
      </c>
      <c r="P136" s="35"/>
    </row>
    <row r="140" spans="1:16" ht="15.95" customHeight="1" x14ac:dyDescent="0.15">
      <c r="J140" s="25"/>
    </row>
  </sheetData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50" firstPageNumber="207" fitToHeight="2" orientation="portrait" useFirstPageNumber="1" r:id="rId1"/>
  <headerFooter alignWithMargins="0"/>
  <rowBreaks count="1" manualBreakCount="1">
    <brk id="9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FF0000"/>
    <pageSetUpPr fitToPage="1"/>
  </sheetPr>
  <dimension ref="A2:P140"/>
  <sheetViews>
    <sheetView showGridLines="0" showZeros="0" view="pageBreakPreview" zoomScale="89" zoomScaleNormal="55" zoomScaleSheetLayoutView="89" workbookViewId="0">
      <pane xSplit="2" ySplit="6" topLeftCell="C132" activePane="bottomRight" state="frozen"/>
      <selection activeCell="D113" sqref="D113"/>
      <selection pane="topRight" activeCell="D113" sqref="D113"/>
      <selection pane="bottomLeft" activeCell="D113" sqref="D113"/>
      <selection pane="bottomRight" activeCell="D113" sqref="D113"/>
    </sheetView>
  </sheetViews>
  <sheetFormatPr defaultRowHeight="15.95" customHeight="1" x14ac:dyDescent="0.15"/>
  <cols>
    <col min="1" max="1" width="7.5" style="2" customWidth="1"/>
    <col min="2" max="2" width="13.875" style="2" customWidth="1"/>
    <col min="3" max="3" width="13.5" style="1" bestFit="1" customWidth="1"/>
    <col min="4" max="4" width="14.625" style="1" customWidth="1"/>
    <col min="5" max="6" width="12.375" style="1" customWidth="1"/>
    <col min="7" max="7" width="14.625" style="1" customWidth="1"/>
    <col min="8" max="12" width="12.375" style="1" customWidth="1"/>
    <col min="13" max="13" width="14.625" style="1" customWidth="1"/>
    <col min="14" max="14" width="17.625" style="1" customWidth="1"/>
    <col min="15" max="15" width="9" style="1"/>
    <col min="16" max="16" width="10" style="1" bestFit="1" customWidth="1"/>
    <col min="17" max="256" width="9" style="1"/>
    <col min="257" max="257" width="7.5" style="1" customWidth="1"/>
    <col min="258" max="258" width="13.875" style="1" customWidth="1"/>
    <col min="259" max="259" width="13.5" style="1" bestFit="1" customWidth="1"/>
    <col min="260" max="260" width="14.625" style="1" customWidth="1"/>
    <col min="261" max="262" width="12.375" style="1" customWidth="1"/>
    <col min="263" max="263" width="14.625" style="1" customWidth="1"/>
    <col min="264" max="268" width="12.375" style="1" customWidth="1"/>
    <col min="269" max="269" width="14.625" style="1" customWidth="1"/>
    <col min="270" max="270" width="17.625" style="1" customWidth="1"/>
    <col min="271" max="512" width="9" style="1"/>
    <col min="513" max="513" width="7.5" style="1" customWidth="1"/>
    <col min="514" max="514" width="13.875" style="1" customWidth="1"/>
    <col min="515" max="515" width="13.5" style="1" bestFit="1" customWidth="1"/>
    <col min="516" max="516" width="14.625" style="1" customWidth="1"/>
    <col min="517" max="518" width="12.375" style="1" customWidth="1"/>
    <col min="519" max="519" width="14.625" style="1" customWidth="1"/>
    <col min="520" max="524" width="12.375" style="1" customWidth="1"/>
    <col min="525" max="525" width="14.625" style="1" customWidth="1"/>
    <col min="526" max="526" width="17.625" style="1" customWidth="1"/>
    <col min="527" max="768" width="9" style="1"/>
    <col min="769" max="769" width="7.5" style="1" customWidth="1"/>
    <col min="770" max="770" width="13.875" style="1" customWidth="1"/>
    <col min="771" max="771" width="13.5" style="1" bestFit="1" customWidth="1"/>
    <col min="772" max="772" width="14.625" style="1" customWidth="1"/>
    <col min="773" max="774" width="12.375" style="1" customWidth="1"/>
    <col min="775" max="775" width="14.625" style="1" customWidth="1"/>
    <col min="776" max="780" width="12.375" style="1" customWidth="1"/>
    <col min="781" max="781" width="14.625" style="1" customWidth="1"/>
    <col min="782" max="782" width="17.625" style="1" customWidth="1"/>
    <col min="783" max="1024" width="9" style="1"/>
    <col min="1025" max="1025" width="7.5" style="1" customWidth="1"/>
    <col min="1026" max="1026" width="13.875" style="1" customWidth="1"/>
    <col min="1027" max="1027" width="13.5" style="1" bestFit="1" customWidth="1"/>
    <col min="1028" max="1028" width="14.625" style="1" customWidth="1"/>
    <col min="1029" max="1030" width="12.375" style="1" customWidth="1"/>
    <col min="1031" max="1031" width="14.625" style="1" customWidth="1"/>
    <col min="1032" max="1036" width="12.375" style="1" customWidth="1"/>
    <col min="1037" max="1037" width="14.625" style="1" customWidth="1"/>
    <col min="1038" max="1038" width="17.625" style="1" customWidth="1"/>
    <col min="1039" max="1280" width="9" style="1"/>
    <col min="1281" max="1281" width="7.5" style="1" customWidth="1"/>
    <col min="1282" max="1282" width="13.875" style="1" customWidth="1"/>
    <col min="1283" max="1283" width="13.5" style="1" bestFit="1" customWidth="1"/>
    <col min="1284" max="1284" width="14.625" style="1" customWidth="1"/>
    <col min="1285" max="1286" width="12.375" style="1" customWidth="1"/>
    <col min="1287" max="1287" width="14.625" style="1" customWidth="1"/>
    <col min="1288" max="1292" width="12.375" style="1" customWidth="1"/>
    <col min="1293" max="1293" width="14.625" style="1" customWidth="1"/>
    <col min="1294" max="1294" width="17.625" style="1" customWidth="1"/>
    <col min="1295" max="1536" width="9" style="1"/>
    <col min="1537" max="1537" width="7.5" style="1" customWidth="1"/>
    <col min="1538" max="1538" width="13.875" style="1" customWidth="1"/>
    <col min="1539" max="1539" width="13.5" style="1" bestFit="1" customWidth="1"/>
    <col min="1540" max="1540" width="14.625" style="1" customWidth="1"/>
    <col min="1541" max="1542" width="12.375" style="1" customWidth="1"/>
    <col min="1543" max="1543" width="14.625" style="1" customWidth="1"/>
    <col min="1544" max="1548" width="12.375" style="1" customWidth="1"/>
    <col min="1549" max="1549" width="14.625" style="1" customWidth="1"/>
    <col min="1550" max="1550" width="17.625" style="1" customWidth="1"/>
    <col min="1551" max="1792" width="9" style="1"/>
    <col min="1793" max="1793" width="7.5" style="1" customWidth="1"/>
    <col min="1794" max="1794" width="13.875" style="1" customWidth="1"/>
    <col min="1795" max="1795" width="13.5" style="1" bestFit="1" customWidth="1"/>
    <col min="1796" max="1796" width="14.625" style="1" customWidth="1"/>
    <col min="1797" max="1798" width="12.375" style="1" customWidth="1"/>
    <col min="1799" max="1799" width="14.625" style="1" customWidth="1"/>
    <col min="1800" max="1804" width="12.375" style="1" customWidth="1"/>
    <col min="1805" max="1805" width="14.625" style="1" customWidth="1"/>
    <col min="1806" max="1806" width="17.625" style="1" customWidth="1"/>
    <col min="1807" max="2048" width="9" style="1"/>
    <col min="2049" max="2049" width="7.5" style="1" customWidth="1"/>
    <col min="2050" max="2050" width="13.875" style="1" customWidth="1"/>
    <col min="2051" max="2051" width="13.5" style="1" bestFit="1" customWidth="1"/>
    <col min="2052" max="2052" width="14.625" style="1" customWidth="1"/>
    <col min="2053" max="2054" width="12.375" style="1" customWidth="1"/>
    <col min="2055" max="2055" width="14.625" style="1" customWidth="1"/>
    <col min="2056" max="2060" width="12.375" style="1" customWidth="1"/>
    <col min="2061" max="2061" width="14.625" style="1" customWidth="1"/>
    <col min="2062" max="2062" width="17.625" style="1" customWidth="1"/>
    <col min="2063" max="2304" width="9" style="1"/>
    <col min="2305" max="2305" width="7.5" style="1" customWidth="1"/>
    <col min="2306" max="2306" width="13.875" style="1" customWidth="1"/>
    <col min="2307" max="2307" width="13.5" style="1" bestFit="1" customWidth="1"/>
    <col min="2308" max="2308" width="14.625" style="1" customWidth="1"/>
    <col min="2309" max="2310" width="12.375" style="1" customWidth="1"/>
    <col min="2311" max="2311" width="14.625" style="1" customWidth="1"/>
    <col min="2312" max="2316" width="12.375" style="1" customWidth="1"/>
    <col min="2317" max="2317" width="14.625" style="1" customWidth="1"/>
    <col min="2318" max="2318" width="17.625" style="1" customWidth="1"/>
    <col min="2319" max="2560" width="9" style="1"/>
    <col min="2561" max="2561" width="7.5" style="1" customWidth="1"/>
    <col min="2562" max="2562" width="13.875" style="1" customWidth="1"/>
    <col min="2563" max="2563" width="13.5" style="1" bestFit="1" customWidth="1"/>
    <col min="2564" max="2564" width="14.625" style="1" customWidth="1"/>
    <col min="2565" max="2566" width="12.375" style="1" customWidth="1"/>
    <col min="2567" max="2567" width="14.625" style="1" customWidth="1"/>
    <col min="2568" max="2572" width="12.375" style="1" customWidth="1"/>
    <col min="2573" max="2573" width="14.625" style="1" customWidth="1"/>
    <col min="2574" max="2574" width="17.625" style="1" customWidth="1"/>
    <col min="2575" max="2816" width="9" style="1"/>
    <col min="2817" max="2817" width="7.5" style="1" customWidth="1"/>
    <col min="2818" max="2818" width="13.875" style="1" customWidth="1"/>
    <col min="2819" max="2819" width="13.5" style="1" bestFit="1" customWidth="1"/>
    <col min="2820" max="2820" width="14.625" style="1" customWidth="1"/>
    <col min="2821" max="2822" width="12.375" style="1" customWidth="1"/>
    <col min="2823" max="2823" width="14.625" style="1" customWidth="1"/>
    <col min="2824" max="2828" width="12.375" style="1" customWidth="1"/>
    <col min="2829" max="2829" width="14.625" style="1" customWidth="1"/>
    <col min="2830" max="2830" width="17.625" style="1" customWidth="1"/>
    <col min="2831" max="3072" width="9" style="1"/>
    <col min="3073" max="3073" width="7.5" style="1" customWidth="1"/>
    <col min="3074" max="3074" width="13.875" style="1" customWidth="1"/>
    <col min="3075" max="3075" width="13.5" style="1" bestFit="1" customWidth="1"/>
    <col min="3076" max="3076" width="14.625" style="1" customWidth="1"/>
    <col min="3077" max="3078" width="12.375" style="1" customWidth="1"/>
    <col min="3079" max="3079" width="14.625" style="1" customWidth="1"/>
    <col min="3080" max="3084" width="12.375" style="1" customWidth="1"/>
    <col min="3085" max="3085" width="14.625" style="1" customWidth="1"/>
    <col min="3086" max="3086" width="17.625" style="1" customWidth="1"/>
    <col min="3087" max="3328" width="9" style="1"/>
    <col min="3329" max="3329" width="7.5" style="1" customWidth="1"/>
    <col min="3330" max="3330" width="13.875" style="1" customWidth="1"/>
    <col min="3331" max="3331" width="13.5" style="1" bestFit="1" customWidth="1"/>
    <col min="3332" max="3332" width="14.625" style="1" customWidth="1"/>
    <col min="3333" max="3334" width="12.375" style="1" customWidth="1"/>
    <col min="3335" max="3335" width="14.625" style="1" customWidth="1"/>
    <col min="3336" max="3340" width="12.375" style="1" customWidth="1"/>
    <col min="3341" max="3341" width="14.625" style="1" customWidth="1"/>
    <col min="3342" max="3342" width="17.625" style="1" customWidth="1"/>
    <col min="3343" max="3584" width="9" style="1"/>
    <col min="3585" max="3585" width="7.5" style="1" customWidth="1"/>
    <col min="3586" max="3586" width="13.875" style="1" customWidth="1"/>
    <col min="3587" max="3587" width="13.5" style="1" bestFit="1" customWidth="1"/>
    <col min="3588" max="3588" width="14.625" style="1" customWidth="1"/>
    <col min="3589" max="3590" width="12.375" style="1" customWidth="1"/>
    <col min="3591" max="3591" width="14.625" style="1" customWidth="1"/>
    <col min="3592" max="3596" width="12.375" style="1" customWidth="1"/>
    <col min="3597" max="3597" width="14.625" style="1" customWidth="1"/>
    <col min="3598" max="3598" width="17.625" style="1" customWidth="1"/>
    <col min="3599" max="3840" width="9" style="1"/>
    <col min="3841" max="3841" width="7.5" style="1" customWidth="1"/>
    <col min="3842" max="3842" width="13.875" style="1" customWidth="1"/>
    <col min="3843" max="3843" width="13.5" style="1" bestFit="1" customWidth="1"/>
    <col min="3844" max="3844" width="14.625" style="1" customWidth="1"/>
    <col min="3845" max="3846" width="12.375" style="1" customWidth="1"/>
    <col min="3847" max="3847" width="14.625" style="1" customWidth="1"/>
    <col min="3848" max="3852" width="12.375" style="1" customWidth="1"/>
    <col min="3853" max="3853" width="14.625" style="1" customWidth="1"/>
    <col min="3854" max="3854" width="17.625" style="1" customWidth="1"/>
    <col min="3855" max="4096" width="9" style="1"/>
    <col min="4097" max="4097" width="7.5" style="1" customWidth="1"/>
    <col min="4098" max="4098" width="13.875" style="1" customWidth="1"/>
    <col min="4099" max="4099" width="13.5" style="1" bestFit="1" customWidth="1"/>
    <col min="4100" max="4100" width="14.625" style="1" customWidth="1"/>
    <col min="4101" max="4102" width="12.375" style="1" customWidth="1"/>
    <col min="4103" max="4103" width="14.625" style="1" customWidth="1"/>
    <col min="4104" max="4108" width="12.375" style="1" customWidth="1"/>
    <col min="4109" max="4109" width="14.625" style="1" customWidth="1"/>
    <col min="4110" max="4110" width="17.625" style="1" customWidth="1"/>
    <col min="4111" max="4352" width="9" style="1"/>
    <col min="4353" max="4353" width="7.5" style="1" customWidth="1"/>
    <col min="4354" max="4354" width="13.875" style="1" customWidth="1"/>
    <col min="4355" max="4355" width="13.5" style="1" bestFit="1" customWidth="1"/>
    <col min="4356" max="4356" width="14.625" style="1" customWidth="1"/>
    <col min="4357" max="4358" width="12.375" style="1" customWidth="1"/>
    <col min="4359" max="4359" width="14.625" style="1" customWidth="1"/>
    <col min="4360" max="4364" width="12.375" style="1" customWidth="1"/>
    <col min="4365" max="4365" width="14.625" style="1" customWidth="1"/>
    <col min="4366" max="4366" width="17.625" style="1" customWidth="1"/>
    <col min="4367" max="4608" width="9" style="1"/>
    <col min="4609" max="4609" width="7.5" style="1" customWidth="1"/>
    <col min="4610" max="4610" width="13.875" style="1" customWidth="1"/>
    <col min="4611" max="4611" width="13.5" style="1" bestFit="1" customWidth="1"/>
    <col min="4612" max="4612" width="14.625" style="1" customWidth="1"/>
    <col min="4613" max="4614" width="12.375" style="1" customWidth="1"/>
    <col min="4615" max="4615" width="14.625" style="1" customWidth="1"/>
    <col min="4616" max="4620" width="12.375" style="1" customWidth="1"/>
    <col min="4621" max="4621" width="14.625" style="1" customWidth="1"/>
    <col min="4622" max="4622" width="17.625" style="1" customWidth="1"/>
    <col min="4623" max="4864" width="9" style="1"/>
    <col min="4865" max="4865" width="7.5" style="1" customWidth="1"/>
    <col min="4866" max="4866" width="13.875" style="1" customWidth="1"/>
    <col min="4867" max="4867" width="13.5" style="1" bestFit="1" customWidth="1"/>
    <col min="4868" max="4868" width="14.625" style="1" customWidth="1"/>
    <col min="4869" max="4870" width="12.375" style="1" customWidth="1"/>
    <col min="4871" max="4871" width="14.625" style="1" customWidth="1"/>
    <col min="4872" max="4876" width="12.375" style="1" customWidth="1"/>
    <col min="4877" max="4877" width="14.625" style="1" customWidth="1"/>
    <col min="4878" max="4878" width="17.625" style="1" customWidth="1"/>
    <col min="4879" max="5120" width="9" style="1"/>
    <col min="5121" max="5121" width="7.5" style="1" customWidth="1"/>
    <col min="5122" max="5122" width="13.875" style="1" customWidth="1"/>
    <col min="5123" max="5123" width="13.5" style="1" bestFit="1" customWidth="1"/>
    <col min="5124" max="5124" width="14.625" style="1" customWidth="1"/>
    <col min="5125" max="5126" width="12.375" style="1" customWidth="1"/>
    <col min="5127" max="5127" width="14.625" style="1" customWidth="1"/>
    <col min="5128" max="5132" width="12.375" style="1" customWidth="1"/>
    <col min="5133" max="5133" width="14.625" style="1" customWidth="1"/>
    <col min="5134" max="5134" width="17.625" style="1" customWidth="1"/>
    <col min="5135" max="5376" width="9" style="1"/>
    <col min="5377" max="5377" width="7.5" style="1" customWidth="1"/>
    <col min="5378" max="5378" width="13.875" style="1" customWidth="1"/>
    <col min="5379" max="5379" width="13.5" style="1" bestFit="1" customWidth="1"/>
    <col min="5380" max="5380" width="14.625" style="1" customWidth="1"/>
    <col min="5381" max="5382" width="12.375" style="1" customWidth="1"/>
    <col min="5383" max="5383" width="14.625" style="1" customWidth="1"/>
    <col min="5384" max="5388" width="12.375" style="1" customWidth="1"/>
    <col min="5389" max="5389" width="14.625" style="1" customWidth="1"/>
    <col min="5390" max="5390" width="17.625" style="1" customWidth="1"/>
    <col min="5391" max="5632" width="9" style="1"/>
    <col min="5633" max="5633" width="7.5" style="1" customWidth="1"/>
    <col min="5634" max="5634" width="13.875" style="1" customWidth="1"/>
    <col min="5635" max="5635" width="13.5" style="1" bestFit="1" customWidth="1"/>
    <col min="5636" max="5636" width="14.625" style="1" customWidth="1"/>
    <col min="5637" max="5638" width="12.375" style="1" customWidth="1"/>
    <col min="5639" max="5639" width="14.625" style="1" customWidth="1"/>
    <col min="5640" max="5644" width="12.375" style="1" customWidth="1"/>
    <col min="5645" max="5645" width="14.625" style="1" customWidth="1"/>
    <col min="5646" max="5646" width="17.625" style="1" customWidth="1"/>
    <col min="5647" max="5888" width="9" style="1"/>
    <col min="5889" max="5889" width="7.5" style="1" customWidth="1"/>
    <col min="5890" max="5890" width="13.875" style="1" customWidth="1"/>
    <col min="5891" max="5891" width="13.5" style="1" bestFit="1" customWidth="1"/>
    <col min="5892" max="5892" width="14.625" style="1" customWidth="1"/>
    <col min="5893" max="5894" width="12.375" style="1" customWidth="1"/>
    <col min="5895" max="5895" width="14.625" style="1" customWidth="1"/>
    <col min="5896" max="5900" width="12.375" style="1" customWidth="1"/>
    <col min="5901" max="5901" width="14.625" style="1" customWidth="1"/>
    <col min="5902" max="5902" width="17.625" style="1" customWidth="1"/>
    <col min="5903" max="6144" width="9" style="1"/>
    <col min="6145" max="6145" width="7.5" style="1" customWidth="1"/>
    <col min="6146" max="6146" width="13.875" style="1" customWidth="1"/>
    <col min="6147" max="6147" width="13.5" style="1" bestFit="1" customWidth="1"/>
    <col min="6148" max="6148" width="14.625" style="1" customWidth="1"/>
    <col min="6149" max="6150" width="12.375" style="1" customWidth="1"/>
    <col min="6151" max="6151" width="14.625" style="1" customWidth="1"/>
    <col min="6152" max="6156" width="12.375" style="1" customWidth="1"/>
    <col min="6157" max="6157" width="14.625" style="1" customWidth="1"/>
    <col min="6158" max="6158" width="17.625" style="1" customWidth="1"/>
    <col min="6159" max="6400" width="9" style="1"/>
    <col min="6401" max="6401" width="7.5" style="1" customWidth="1"/>
    <col min="6402" max="6402" width="13.875" style="1" customWidth="1"/>
    <col min="6403" max="6403" width="13.5" style="1" bestFit="1" customWidth="1"/>
    <col min="6404" max="6404" width="14.625" style="1" customWidth="1"/>
    <col min="6405" max="6406" width="12.375" style="1" customWidth="1"/>
    <col min="6407" max="6407" width="14.625" style="1" customWidth="1"/>
    <col min="6408" max="6412" width="12.375" style="1" customWidth="1"/>
    <col min="6413" max="6413" width="14.625" style="1" customWidth="1"/>
    <col min="6414" max="6414" width="17.625" style="1" customWidth="1"/>
    <col min="6415" max="6656" width="9" style="1"/>
    <col min="6657" max="6657" width="7.5" style="1" customWidth="1"/>
    <col min="6658" max="6658" width="13.875" style="1" customWidth="1"/>
    <col min="6659" max="6659" width="13.5" style="1" bestFit="1" customWidth="1"/>
    <col min="6660" max="6660" width="14.625" style="1" customWidth="1"/>
    <col min="6661" max="6662" width="12.375" style="1" customWidth="1"/>
    <col min="6663" max="6663" width="14.625" style="1" customWidth="1"/>
    <col min="6664" max="6668" width="12.375" style="1" customWidth="1"/>
    <col min="6669" max="6669" width="14.625" style="1" customWidth="1"/>
    <col min="6670" max="6670" width="17.625" style="1" customWidth="1"/>
    <col min="6671" max="6912" width="9" style="1"/>
    <col min="6913" max="6913" width="7.5" style="1" customWidth="1"/>
    <col min="6914" max="6914" width="13.875" style="1" customWidth="1"/>
    <col min="6915" max="6915" width="13.5" style="1" bestFit="1" customWidth="1"/>
    <col min="6916" max="6916" width="14.625" style="1" customWidth="1"/>
    <col min="6917" max="6918" width="12.375" style="1" customWidth="1"/>
    <col min="6919" max="6919" width="14.625" style="1" customWidth="1"/>
    <col min="6920" max="6924" width="12.375" style="1" customWidth="1"/>
    <col min="6925" max="6925" width="14.625" style="1" customWidth="1"/>
    <col min="6926" max="6926" width="17.625" style="1" customWidth="1"/>
    <col min="6927" max="7168" width="9" style="1"/>
    <col min="7169" max="7169" width="7.5" style="1" customWidth="1"/>
    <col min="7170" max="7170" width="13.875" style="1" customWidth="1"/>
    <col min="7171" max="7171" width="13.5" style="1" bestFit="1" customWidth="1"/>
    <col min="7172" max="7172" width="14.625" style="1" customWidth="1"/>
    <col min="7173" max="7174" width="12.375" style="1" customWidth="1"/>
    <col min="7175" max="7175" width="14.625" style="1" customWidth="1"/>
    <col min="7176" max="7180" width="12.375" style="1" customWidth="1"/>
    <col min="7181" max="7181" width="14.625" style="1" customWidth="1"/>
    <col min="7182" max="7182" width="17.625" style="1" customWidth="1"/>
    <col min="7183" max="7424" width="9" style="1"/>
    <col min="7425" max="7425" width="7.5" style="1" customWidth="1"/>
    <col min="7426" max="7426" width="13.875" style="1" customWidth="1"/>
    <col min="7427" max="7427" width="13.5" style="1" bestFit="1" customWidth="1"/>
    <col min="7428" max="7428" width="14.625" style="1" customWidth="1"/>
    <col min="7429" max="7430" width="12.375" style="1" customWidth="1"/>
    <col min="7431" max="7431" width="14.625" style="1" customWidth="1"/>
    <col min="7432" max="7436" width="12.375" style="1" customWidth="1"/>
    <col min="7437" max="7437" width="14.625" style="1" customWidth="1"/>
    <col min="7438" max="7438" width="17.625" style="1" customWidth="1"/>
    <col min="7439" max="7680" width="9" style="1"/>
    <col min="7681" max="7681" width="7.5" style="1" customWidth="1"/>
    <col min="7682" max="7682" width="13.875" style="1" customWidth="1"/>
    <col min="7683" max="7683" width="13.5" style="1" bestFit="1" customWidth="1"/>
    <col min="7684" max="7684" width="14.625" style="1" customWidth="1"/>
    <col min="7685" max="7686" width="12.375" style="1" customWidth="1"/>
    <col min="7687" max="7687" width="14.625" style="1" customWidth="1"/>
    <col min="7688" max="7692" width="12.375" style="1" customWidth="1"/>
    <col min="7693" max="7693" width="14.625" style="1" customWidth="1"/>
    <col min="7694" max="7694" width="17.625" style="1" customWidth="1"/>
    <col min="7695" max="7936" width="9" style="1"/>
    <col min="7937" max="7937" width="7.5" style="1" customWidth="1"/>
    <col min="7938" max="7938" width="13.875" style="1" customWidth="1"/>
    <col min="7939" max="7939" width="13.5" style="1" bestFit="1" customWidth="1"/>
    <col min="7940" max="7940" width="14.625" style="1" customWidth="1"/>
    <col min="7941" max="7942" width="12.375" style="1" customWidth="1"/>
    <col min="7943" max="7943" width="14.625" style="1" customWidth="1"/>
    <col min="7944" max="7948" width="12.375" style="1" customWidth="1"/>
    <col min="7949" max="7949" width="14.625" style="1" customWidth="1"/>
    <col min="7950" max="7950" width="17.625" style="1" customWidth="1"/>
    <col min="7951" max="8192" width="9" style="1"/>
    <col min="8193" max="8193" width="7.5" style="1" customWidth="1"/>
    <col min="8194" max="8194" width="13.875" style="1" customWidth="1"/>
    <col min="8195" max="8195" width="13.5" style="1" bestFit="1" customWidth="1"/>
    <col min="8196" max="8196" width="14.625" style="1" customWidth="1"/>
    <col min="8197" max="8198" width="12.375" style="1" customWidth="1"/>
    <col min="8199" max="8199" width="14.625" style="1" customWidth="1"/>
    <col min="8200" max="8204" width="12.375" style="1" customWidth="1"/>
    <col min="8205" max="8205" width="14.625" style="1" customWidth="1"/>
    <col min="8206" max="8206" width="17.625" style="1" customWidth="1"/>
    <col min="8207" max="8448" width="9" style="1"/>
    <col min="8449" max="8449" width="7.5" style="1" customWidth="1"/>
    <col min="8450" max="8450" width="13.875" style="1" customWidth="1"/>
    <col min="8451" max="8451" width="13.5" style="1" bestFit="1" customWidth="1"/>
    <col min="8452" max="8452" width="14.625" style="1" customWidth="1"/>
    <col min="8453" max="8454" width="12.375" style="1" customWidth="1"/>
    <col min="8455" max="8455" width="14.625" style="1" customWidth="1"/>
    <col min="8456" max="8460" width="12.375" style="1" customWidth="1"/>
    <col min="8461" max="8461" width="14.625" style="1" customWidth="1"/>
    <col min="8462" max="8462" width="17.625" style="1" customWidth="1"/>
    <col min="8463" max="8704" width="9" style="1"/>
    <col min="8705" max="8705" width="7.5" style="1" customWidth="1"/>
    <col min="8706" max="8706" width="13.875" style="1" customWidth="1"/>
    <col min="8707" max="8707" width="13.5" style="1" bestFit="1" customWidth="1"/>
    <col min="8708" max="8708" width="14.625" style="1" customWidth="1"/>
    <col min="8709" max="8710" width="12.375" style="1" customWidth="1"/>
    <col min="8711" max="8711" width="14.625" style="1" customWidth="1"/>
    <col min="8712" max="8716" width="12.375" style="1" customWidth="1"/>
    <col min="8717" max="8717" width="14.625" style="1" customWidth="1"/>
    <col min="8718" max="8718" width="17.625" style="1" customWidth="1"/>
    <col min="8719" max="8960" width="9" style="1"/>
    <col min="8961" max="8961" width="7.5" style="1" customWidth="1"/>
    <col min="8962" max="8962" width="13.875" style="1" customWidth="1"/>
    <col min="8963" max="8963" width="13.5" style="1" bestFit="1" customWidth="1"/>
    <col min="8964" max="8964" width="14.625" style="1" customWidth="1"/>
    <col min="8965" max="8966" width="12.375" style="1" customWidth="1"/>
    <col min="8967" max="8967" width="14.625" style="1" customWidth="1"/>
    <col min="8968" max="8972" width="12.375" style="1" customWidth="1"/>
    <col min="8973" max="8973" width="14.625" style="1" customWidth="1"/>
    <col min="8974" max="8974" width="17.625" style="1" customWidth="1"/>
    <col min="8975" max="9216" width="9" style="1"/>
    <col min="9217" max="9217" width="7.5" style="1" customWidth="1"/>
    <col min="9218" max="9218" width="13.875" style="1" customWidth="1"/>
    <col min="9219" max="9219" width="13.5" style="1" bestFit="1" customWidth="1"/>
    <col min="9220" max="9220" width="14.625" style="1" customWidth="1"/>
    <col min="9221" max="9222" width="12.375" style="1" customWidth="1"/>
    <col min="9223" max="9223" width="14.625" style="1" customWidth="1"/>
    <col min="9224" max="9228" width="12.375" style="1" customWidth="1"/>
    <col min="9229" max="9229" width="14.625" style="1" customWidth="1"/>
    <col min="9230" max="9230" width="17.625" style="1" customWidth="1"/>
    <col min="9231" max="9472" width="9" style="1"/>
    <col min="9473" max="9473" width="7.5" style="1" customWidth="1"/>
    <col min="9474" max="9474" width="13.875" style="1" customWidth="1"/>
    <col min="9475" max="9475" width="13.5" style="1" bestFit="1" customWidth="1"/>
    <col min="9476" max="9476" width="14.625" style="1" customWidth="1"/>
    <col min="9477" max="9478" width="12.375" style="1" customWidth="1"/>
    <col min="9479" max="9479" width="14.625" style="1" customWidth="1"/>
    <col min="9480" max="9484" width="12.375" style="1" customWidth="1"/>
    <col min="9485" max="9485" width="14.625" style="1" customWidth="1"/>
    <col min="9486" max="9486" width="17.625" style="1" customWidth="1"/>
    <col min="9487" max="9728" width="9" style="1"/>
    <col min="9729" max="9729" width="7.5" style="1" customWidth="1"/>
    <col min="9730" max="9730" width="13.875" style="1" customWidth="1"/>
    <col min="9731" max="9731" width="13.5" style="1" bestFit="1" customWidth="1"/>
    <col min="9732" max="9732" width="14.625" style="1" customWidth="1"/>
    <col min="9733" max="9734" width="12.375" style="1" customWidth="1"/>
    <col min="9735" max="9735" width="14.625" style="1" customWidth="1"/>
    <col min="9736" max="9740" width="12.375" style="1" customWidth="1"/>
    <col min="9741" max="9741" width="14.625" style="1" customWidth="1"/>
    <col min="9742" max="9742" width="17.625" style="1" customWidth="1"/>
    <col min="9743" max="9984" width="9" style="1"/>
    <col min="9985" max="9985" width="7.5" style="1" customWidth="1"/>
    <col min="9986" max="9986" width="13.875" style="1" customWidth="1"/>
    <col min="9987" max="9987" width="13.5" style="1" bestFit="1" customWidth="1"/>
    <col min="9988" max="9988" width="14.625" style="1" customWidth="1"/>
    <col min="9989" max="9990" width="12.375" style="1" customWidth="1"/>
    <col min="9991" max="9991" width="14.625" style="1" customWidth="1"/>
    <col min="9992" max="9996" width="12.375" style="1" customWidth="1"/>
    <col min="9997" max="9997" width="14.625" style="1" customWidth="1"/>
    <col min="9998" max="9998" width="17.625" style="1" customWidth="1"/>
    <col min="9999" max="10240" width="9" style="1"/>
    <col min="10241" max="10241" width="7.5" style="1" customWidth="1"/>
    <col min="10242" max="10242" width="13.875" style="1" customWidth="1"/>
    <col min="10243" max="10243" width="13.5" style="1" bestFit="1" customWidth="1"/>
    <col min="10244" max="10244" width="14.625" style="1" customWidth="1"/>
    <col min="10245" max="10246" width="12.375" style="1" customWidth="1"/>
    <col min="10247" max="10247" width="14.625" style="1" customWidth="1"/>
    <col min="10248" max="10252" width="12.375" style="1" customWidth="1"/>
    <col min="10253" max="10253" width="14.625" style="1" customWidth="1"/>
    <col min="10254" max="10254" width="17.625" style="1" customWidth="1"/>
    <col min="10255" max="10496" width="9" style="1"/>
    <col min="10497" max="10497" width="7.5" style="1" customWidth="1"/>
    <col min="10498" max="10498" width="13.875" style="1" customWidth="1"/>
    <col min="10499" max="10499" width="13.5" style="1" bestFit="1" customWidth="1"/>
    <col min="10500" max="10500" width="14.625" style="1" customWidth="1"/>
    <col min="10501" max="10502" width="12.375" style="1" customWidth="1"/>
    <col min="10503" max="10503" width="14.625" style="1" customWidth="1"/>
    <col min="10504" max="10508" width="12.375" style="1" customWidth="1"/>
    <col min="10509" max="10509" width="14.625" style="1" customWidth="1"/>
    <col min="10510" max="10510" width="17.625" style="1" customWidth="1"/>
    <col min="10511" max="10752" width="9" style="1"/>
    <col min="10753" max="10753" width="7.5" style="1" customWidth="1"/>
    <col min="10754" max="10754" width="13.875" style="1" customWidth="1"/>
    <col min="10755" max="10755" width="13.5" style="1" bestFit="1" customWidth="1"/>
    <col min="10756" max="10756" width="14.625" style="1" customWidth="1"/>
    <col min="10757" max="10758" width="12.375" style="1" customWidth="1"/>
    <col min="10759" max="10759" width="14.625" style="1" customWidth="1"/>
    <col min="10760" max="10764" width="12.375" style="1" customWidth="1"/>
    <col min="10765" max="10765" width="14.625" style="1" customWidth="1"/>
    <col min="10766" max="10766" width="17.625" style="1" customWidth="1"/>
    <col min="10767" max="11008" width="9" style="1"/>
    <col min="11009" max="11009" width="7.5" style="1" customWidth="1"/>
    <col min="11010" max="11010" width="13.875" style="1" customWidth="1"/>
    <col min="11011" max="11011" width="13.5" style="1" bestFit="1" customWidth="1"/>
    <col min="11012" max="11012" width="14.625" style="1" customWidth="1"/>
    <col min="11013" max="11014" width="12.375" style="1" customWidth="1"/>
    <col min="11015" max="11015" width="14.625" style="1" customWidth="1"/>
    <col min="11016" max="11020" width="12.375" style="1" customWidth="1"/>
    <col min="11021" max="11021" width="14.625" style="1" customWidth="1"/>
    <col min="11022" max="11022" width="17.625" style="1" customWidth="1"/>
    <col min="11023" max="11264" width="9" style="1"/>
    <col min="11265" max="11265" width="7.5" style="1" customWidth="1"/>
    <col min="11266" max="11266" width="13.875" style="1" customWidth="1"/>
    <col min="11267" max="11267" width="13.5" style="1" bestFit="1" customWidth="1"/>
    <col min="11268" max="11268" width="14.625" style="1" customWidth="1"/>
    <col min="11269" max="11270" width="12.375" style="1" customWidth="1"/>
    <col min="11271" max="11271" width="14.625" style="1" customWidth="1"/>
    <col min="11272" max="11276" width="12.375" style="1" customWidth="1"/>
    <col min="11277" max="11277" width="14.625" style="1" customWidth="1"/>
    <col min="11278" max="11278" width="17.625" style="1" customWidth="1"/>
    <col min="11279" max="11520" width="9" style="1"/>
    <col min="11521" max="11521" width="7.5" style="1" customWidth="1"/>
    <col min="11522" max="11522" width="13.875" style="1" customWidth="1"/>
    <col min="11523" max="11523" width="13.5" style="1" bestFit="1" customWidth="1"/>
    <col min="11524" max="11524" width="14.625" style="1" customWidth="1"/>
    <col min="11525" max="11526" width="12.375" style="1" customWidth="1"/>
    <col min="11527" max="11527" width="14.625" style="1" customWidth="1"/>
    <col min="11528" max="11532" width="12.375" style="1" customWidth="1"/>
    <col min="11533" max="11533" width="14.625" style="1" customWidth="1"/>
    <col min="11534" max="11534" width="17.625" style="1" customWidth="1"/>
    <col min="11535" max="11776" width="9" style="1"/>
    <col min="11777" max="11777" width="7.5" style="1" customWidth="1"/>
    <col min="11778" max="11778" width="13.875" style="1" customWidth="1"/>
    <col min="11779" max="11779" width="13.5" style="1" bestFit="1" customWidth="1"/>
    <col min="11780" max="11780" width="14.625" style="1" customWidth="1"/>
    <col min="11781" max="11782" width="12.375" style="1" customWidth="1"/>
    <col min="11783" max="11783" width="14.625" style="1" customWidth="1"/>
    <col min="11784" max="11788" width="12.375" style="1" customWidth="1"/>
    <col min="11789" max="11789" width="14.625" style="1" customWidth="1"/>
    <col min="11790" max="11790" width="17.625" style="1" customWidth="1"/>
    <col min="11791" max="12032" width="9" style="1"/>
    <col min="12033" max="12033" width="7.5" style="1" customWidth="1"/>
    <col min="12034" max="12034" width="13.875" style="1" customWidth="1"/>
    <col min="12035" max="12035" width="13.5" style="1" bestFit="1" customWidth="1"/>
    <col min="12036" max="12036" width="14.625" style="1" customWidth="1"/>
    <col min="12037" max="12038" width="12.375" style="1" customWidth="1"/>
    <col min="12039" max="12039" width="14.625" style="1" customWidth="1"/>
    <col min="12040" max="12044" width="12.375" style="1" customWidth="1"/>
    <col min="12045" max="12045" width="14.625" style="1" customWidth="1"/>
    <col min="12046" max="12046" width="17.625" style="1" customWidth="1"/>
    <col min="12047" max="12288" width="9" style="1"/>
    <col min="12289" max="12289" width="7.5" style="1" customWidth="1"/>
    <col min="12290" max="12290" width="13.875" style="1" customWidth="1"/>
    <col min="12291" max="12291" width="13.5" style="1" bestFit="1" customWidth="1"/>
    <col min="12292" max="12292" width="14.625" style="1" customWidth="1"/>
    <col min="12293" max="12294" width="12.375" style="1" customWidth="1"/>
    <col min="12295" max="12295" width="14.625" style="1" customWidth="1"/>
    <col min="12296" max="12300" width="12.375" style="1" customWidth="1"/>
    <col min="12301" max="12301" width="14.625" style="1" customWidth="1"/>
    <col min="12302" max="12302" width="17.625" style="1" customWidth="1"/>
    <col min="12303" max="12544" width="9" style="1"/>
    <col min="12545" max="12545" width="7.5" style="1" customWidth="1"/>
    <col min="12546" max="12546" width="13.875" style="1" customWidth="1"/>
    <col min="12547" max="12547" width="13.5" style="1" bestFit="1" customWidth="1"/>
    <col min="12548" max="12548" width="14.625" style="1" customWidth="1"/>
    <col min="12549" max="12550" width="12.375" style="1" customWidth="1"/>
    <col min="12551" max="12551" width="14.625" style="1" customWidth="1"/>
    <col min="12552" max="12556" width="12.375" style="1" customWidth="1"/>
    <col min="12557" max="12557" width="14.625" style="1" customWidth="1"/>
    <col min="12558" max="12558" width="17.625" style="1" customWidth="1"/>
    <col min="12559" max="12800" width="9" style="1"/>
    <col min="12801" max="12801" width="7.5" style="1" customWidth="1"/>
    <col min="12802" max="12802" width="13.875" style="1" customWidth="1"/>
    <col min="12803" max="12803" width="13.5" style="1" bestFit="1" customWidth="1"/>
    <col min="12804" max="12804" width="14.625" style="1" customWidth="1"/>
    <col min="12805" max="12806" width="12.375" style="1" customWidth="1"/>
    <col min="12807" max="12807" width="14.625" style="1" customWidth="1"/>
    <col min="12808" max="12812" width="12.375" style="1" customWidth="1"/>
    <col min="12813" max="12813" width="14.625" style="1" customWidth="1"/>
    <col min="12814" max="12814" width="17.625" style="1" customWidth="1"/>
    <col min="12815" max="13056" width="9" style="1"/>
    <col min="13057" max="13057" width="7.5" style="1" customWidth="1"/>
    <col min="13058" max="13058" width="13.875" style="1" customWidth="1"/>
    <col min="13059" max="13059" width="13.5" style="1" bestFit="1" customWidth="1"/>
    <col min="13060" max="13060" width="14.625" style="1" customWidth="1"/>
    <col min="13061" max="13062" width="12.375" style="1" customWidth="1"/>
    <col min="13063" max="13063" width="14.625" style="1" customWidth="1"/>
    <col min="13064" max="13068" width="12.375" style="1" customWidth="1"/>
    <col min="13069" max="13069" width="14.625" style="1" customWidth="1"/>
    <col min="13070" max="13070" width="17.625" style="1" customWidth="1"/>
    <col min="13071" max="13312" width="9" style="1"/>
    <col min="13313" max="13313" width="7.5" style="1" customWidth="1"/>
    <col min="13314" max="13314" width="13.875" style="1" customWidth="1"/>
    <col min="13315" max="13315" width="13.5" style="1" bestFit="1" customWidth="1"/>
    <col min="13316" max="13316" width="14.625" style="1" customWidth="1"/>
    <col min="13317" max="13318" width="12.375" style="1" customWidth="1"/>
    <col min="13319" max="13319" width="14.625" style="1" customWidth="1"/>
    <col min="13320" max="13324" width="12.375" style="1" customWidth="1"/>
    <col min="13325" max="13325" width="14.625" style="1" customWidth="1"/>
    <col min="13326" max="13326" width="17.625" style="1" customWidth="1"/>
    <col min="13327" max="13568" width="9" style="1"/>
    <col min="13569" max="13569" width="7.5" style="1" customWidth="1"/>
    <col min="13570" max="13570" width="13.875" style="1" customWidth="1"/>
    <col min="13571" max="13571" width="13.5" style="1" bestFit="1" customWidth="1"/>
    <col min="13572" max="13572" width="14.625" style="1" customWidth="1"/>
    <col min="13573" max="13574" width="12.375" style="1" customWidth="1"/>
    <col min="13575" max="13575" width="14.625" style="1" customWidth="1"/>
    <col min="13576" max="13580" width="12.375" style="1" customWidth="1"/>
    <col min="13581" max="13581" width="14.625" style="1" customWidth="1"/>
    <col min="13582" max="13582" width="17.625" style="1" customWidth="1"/>
    <col min="13583" max="13824" width="9" style="1"/>
    <col min="13825" max="13825" width="7.5" style="1" customWidth="1"/>
    <col min="13826" max="13826" width="13.875" style="1" customWidth="1"/>
    <col min="13827" max="13827" width="13.5" style="1" bestFit="1" customWidth="1"/>
    <col min="13828" max="13828" width="14.625" style="1" customWidth="1"/>
    <col min="13829" max="13830" width="12.375" style="1" customWidth="1"/>
    <col min="13831" max="13831" width="14.625" style="1" customWidth="1"/>
    <col min="13832" max="13836" width="12.375" style="1" customWidth="1"/>
    <col min="13837" max="13837" width="14.625" style="1" customWidth="1"/>
    <col min="13838" max="13838" width="17.625" style="1" customWidth="1"/>
    <col min="13839" max="14080" width="9" style="1"/>
    <col min="14081" max="14081" width="7.5" style="1" customWidth="1"/>
    <col min="14082" max="14082" width="13.875" style="1" customWidth="1"/>
    <col min="14083" max="14083" width="13.5" style="1" bestFit="1" customWidth="1"/>
    <col min="14084" max="14084" width="14.625" style="1" customWidth="1"/>
    <col min="14085" max="14086" width="12.375" style="1" customWidth="1"/>
    <col min="14087" max="14087" width="14.625" style="1" customWidth="1"/>
    <col min="14088" max="14092" width="12.375" style="1" customWidth="1"/>
    <col min="14093" max="14093" width="14.625" style="1" customWidth="1"/>
    <col min="14094" max="14094" width="17.625" style="1" customWidth="1"/>
    <col min="14095" max="14336" width="9" style="1"/>
    <col min="14337" max="14337" width="7.5" style="1" customWidth="1"/>
    <col min="14338" max="14338" width="13.875" style="1" customWidth="1"/>
    <col min="14339" max="14339" width="13.5" style="1" bestFit="1" customWidth="1"/>
    <col min="14340" max="14340" width="14.625" style="1" customWidth="1"/>
    <col min="14341" max="14342" width="12.375" style="1" customWidth="1"/>
    <col min="14343" max="14343" width="14.625" style="1" customWidth="1"/>
    <col min="14344" max="14348" width="12.375" style="1" customWidth="1"/>
    <col min="14349" max="14349" width="14.625" style="1" customWidth="1"/>
    <col min="14350" max="14350" width="17.625" style="1" customWidth="1"/>
    <col min="14351" max="14592" width="9" style="1"/>
    <col min="14593" max="14593" width="7.5" style="1" customWidth="1"/>
    <col min="14594" max="14594" width="13.875" style="1" customWidth="1"/>
    <col min="14595" max="14595" width="13.5" style="1" bestFit="1" customWidth="1"/>
    <col min="14596" max="14596" width="14.625" style="1" customWidth="1"/>
    <col min="14597" max="14598" width="12.375" style="1" customWidth="1"/>
    <col min="14599" max="14599" width="14.625" style="1" customWidth="1"/>
    <col min="14600" max="14604" width="12.375" style="1" customWidth="1"/>
    <col min="14605" max="14605" width="14.625" style="1" customWidth="1"/>
    <col min="14606" max="14606" width="17.625" style="1" customWidth="1"/>
    <col min="14607" max="14848" width="9" style="1"/>
    <col min="14849" max="14849" width="7.5" style="1" customWidth="1"/>
    <col min="14850" max="14850" width="13.875" style="1" customWidth="1"/>
    <col min="14851" max="14851" width="13.5" style="1" bestFit="1" customWidth="1"/>
    <col min="14852" max="14852" width="14.625" style="1" customWidth="1"/>
    <col min="14853" max="14854" width="12.375" style="1" customWidth="1"/>
    <col min="14855" max="14855" width="14.625" style="1" customWidth="1"/>
    <col min="14856" max="14860" width="12.375" style="1" customWidth="1"/>
    <col min="14861" max="14861" width="14.625" style="1" customWidth="1"/>
    <col min="14862" max="14862" width="17.625" style="1" customWidth="1"/>
    <col min="14863" max="15104" width="9" style="1"/>
    <col min="15105" max="15105" width="7.5" style="1" customWidth="1"/>
    <col min="15106" max="15106" width="13.875" style="1" customWidth="1"/>
    <col min="15107" max="15107" width="13.5" style="1" bestFit="1" customWidth="1"/>
    <col min="15108" max="15108" width="14.625" style="1" customWidth="1"/>
    <col min="15109" max="15110" width="12.375" style="1" customWidth="1"/>
    <col min="15111" max="15111" width="14.625" style="1" customWidth="1"/>
    <col min="15112" max="15116" width="12.375" style="1" customWidth="1"/>
    <col min="15117" max="15117" width="14.625" style="1" customWidth="1"/>
    <col min="15118" max="15118" width="17.625" style="1" customWidth="1"/>
    <col min="15119" max="15360" width="9" style="1"/>
    <col min="15361" max="15361" width="7.5" style="1" customWidth="1"/>
    <col min="15362" max="15362" width="13.875" style="1" customWidth="1"/>
    <col min="15363" max="15363" width="13.5" style="1" bestFit="1" customWidth="1"/>
    <col min="15364" max="15364" width="14.625" style="1" customWidth="1"/>
    <col min="15365" max="15366" width="12.375" style="1" customWidth="1"/>
    <col min="15367" max="15367" width="14.625" style="1" customWidth="1"/>
    <col min="15368" max="15372" width="12.375" style="1" customWidth="1"/>
    <col min="15373" max="15373" width="14.625" style="1" customWidth="1"/>
    <col min="15374" max="15374" width="17.625" style="1" customWidth="1"/>
    <col min="15375" max="15616" width="9" style="1"/>
    <col min="15617" max="15617" width="7.5" style="1" customWidth="1"/>
    <col min="15618" max="15618" width="13.875" style="1" customWidth="1"/>
    <col min="15619" max="15619" width="13.5" style="1" bestFit="1" customWidth="1"/>
    <col min="15620" max="15620" width="14.625" style="1" customWidth="1"/>
    <col min="15621" max="15622" width="12.375" style="1" customWidth="1"/>
    <col min="15623" max="15623" width="14.625" style="1" customWidth="1"/>
    <col min="15624" max="15628" width="12.375" style="1" customWidth="1"/>
    <col min="15629" max="15629" width="14.625" style="1" customWidth="1"/>
    <col min="15630" max="15630" width="17.625" style="1" customWidth="1"/>
    <col min="15631" max="15872" width="9" style="1"/>
    <col min="15873" max="15873" width="7.5" style="1" customWidth="1"/>
    <col min="15874" max="15874" width="13.875" style="1" customWidth="1"/>
    <col min="15875" max="15875" width="13.5" style="1" bestFit="1" customWidth="1"/>
    <col min="15876" max="15876" width="14.625" style="1" customWidth="1"/>
    <col min="15877" max="15878" width="12.375" style="1" customWidth="1"/>
    <col min="15879" max="15879" width="14.625" style="1" customWidth="1"/>
    <col min="15880" max="15884" width="12.375" style="1" customWidth="1"/>
    <col min="15885" max="15885" width="14.625" style="1" customWidth="1"/>
    <col min="15886" max="15886" width="17.625" style="1" customWidth="1"/>
    <col min="15887" max="16128" width="9" style="1"/>
    <col min="16129" max="16129" width="7.5" style="1" customWidth="1"/>
    <col min="16130" max="16130" width="13.875" style="1" customWidth="1"/>
    <col min="16131" max="16131" width="13.5" style="1" bestFit="1" customWidth="1"/>
    <col min="16132" max="16132" width="14.625" style="1" customWidth="1"/>
    <col min="16133" max="16134" width="12.375" style="1" customWidth="1"/>
    <col min="16135" max="16135" width="14.625" style="1" customWidth="1"/>
    <col min="16136" max="16140" width="12.375" style="1" customWidth="1"/>
    <col min="16141" max="16141" width="14.625" style="1" customWidth="1"/>
    <col min="16142" max="16142" width="17.625" style="1" customWidth="1"/>
    <col min="16143" max="16384" width="9" style="1"/>
  </cols>
  <sheetData>
    <row r="2" spans="1:14" ht="15.95" customHeight="1" x14ac:dyDescent="0.15">
      <c r="A2" s="1" t="s">
        <v>0</v>
      </c>
    </row>
    <row r="4" spans="1:14" ht="15.95" customHeight="1" x14ac:dyDescent="0.15">
      <c r="A4" s="3" t="s">
        <v>1</v>
      </c>
      <c r="B4" s="4" t="s">
        <v>95</v>
      </c>
    </row>
    <row r="5" spans="1:14" ht="15.95" customHeight="1" x14ac:dyDescent="0.15">
      <c r="N5" s="5" t="s">
        <v>3</v>
      </c>
    </row>
    <row r="6" spans="1:14" ht="15.95" customHeight="1" x14ac:dyDescent="0.15">
      <c r="A6" s="6" t="s">
        <v>4</v>
      </c>
      <c r="B6" s="7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</row>
    <row r="7" spans="1:14" ht="15.95" customHeight="1" x14ac:dyDescent="0.15">
      <c r="A7" s="9" t="s">
        <v>17</v>
      </c>
      <c r="B7" s="10"/>
      <c r="C7" s="11" t="s">
        <v>18</v>
      </c>
      <c r="D7" s="37">
        <f>SUM(D9,D11,D13,D15)</f>
        <v>0</v>
      </c>
      <c r="E7" s="37">
        <f t="shared" ref="E7:L7" si="0">SUM(E9,E11,E13,E15)</f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>SUM(E7:L7)</f>
        <v>0</v>
      </c>
      <c r="N7" s="37">
        <f>SUM(M7,D7)</f>
        <v>0</v>
      </c>
    </row>
    <row r="8" spans="1:14" ht="15.95" customHeight="1" x14ac:dyDescent="0.15">
      <c r="A8" s="13"/>
      <c r="B8" s="14"/>
      <c r="C8" s="15" t="s">
        <v>19</v>
      </c>
      <c r="D8" s="38" t="s">
        <v>20</v>
      </c>
      <c r="E8" s="38">
        <f>IF($M7=0,0,E7/$M7%)</f>
        <v>0</v>
      </c>
      <c r="F8" s="38">
        <f t="shared" ref="F8:L8" si="1">IF($M7=0,0,F7/$M7%)</f>
        <v>0</v>
      </c>
      <c r="G8" s="38">
        <f t="shared" si="1"/>
        <v>0</v>
      </c>
      <c r="H8" s="38">
        <f t="shared" si="1"/>
        <v>0</v>
      </c>
      <c r="I8" s="38">
        <f t="shared" si="1"/>
        <v>0</v>
      </c>
      <c r="J8" s="38">
        <f t="shared" si="1"/>
        <v>0</v>
      </c>
      <c r="K8" s="38">
        <f t="shared" si="1"/>
        <v>0</v>
      </c>
      <c r="L8" s="38">
        <f t="shared" si="1"/>
        <v>0</v>
      </c>
      <c r="M8" s="37">
        <f t="shared" ref="M8:M110" si="2">SUM(E8:L8)</f>
        <v>0</v>
      </c>
      <c r="N8" s="38" t="s">
        <v>20</v>
      </c>
    </row>
    <row r="9" spans="1:14" ht="15.95" customHeight="1" x14ac:dyDescent="0.15">
      <c r="A9" s="17"/>
      <c r="B9" s="18" t="s">
        <v>21</v>
      </c>
      <c r="C9" s="11" t="s">
        <v>18</v>
      </c>
      <c r="D9" s="37"/>
      <c r="E9" s="37"/>
      <c r="F9" s="37"/>
      <c r="G9" s="37"/>
      <c r="H9" s="37"/>
      <c r="I9" s="37"/>
      <c r="J9" s="37"/>
      <c r="K9" s="37"/>
      <c r="L9" s="37"/>
      <c r="M9" s="37">
        <f>SUM(E9:L9)</f>
        <v>0</v>
      </c>
      <c r="N9" s="37">
        <f>SUM(M9,D9)</f>
        <v>0</v>
      </c>
    </row>
    <row r="10" spans="1:14" ht="15.95" customHeight="1" x14ac:dyDescent="0.15">
      <c r="A10" s="13"/>
      <c r="B10" s="19"/>
      <c r="C10" s="15" t="s">
        <v>19</v>
      </c>
      <c r="D10" s="38" t="s">
        <v>20</v>
      </c>
      <c r="E10" s="38">
        <f t="shared" ref="E10:L10" si="3">IF($M9=0,0,E9/$M9%)</f>
        <v>0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7">
        <f>SUM(E10:L10)</f>
        <v>0</v>
      </c>
      <c r="N10" s="38" t="s">
        <v>20</v>
      </c>
    </row>
    <row r="11" spans="1:14" ht="15.95" customHeight="1" x14ac:dyDescent="0.15">
      <c r="A11" s="17"/>
      <c r="B11" s="18" t="s">
        <v>22</v>
      </c>
      <c r="C11" s="11" t="s">
        <v>18</v>
      </c>
      <c r="D11" s="37"/>
      <c r="E11" s="37"/>
      <c r="F11" s="37"/>
      <c r="G11" s="37"/>
      <c r="H11" s="37"/>
      <c r="I11" s="37"/>
      <c r="J11" s="37"/>
      <c r="K11" s="37"/>
      <c r="L11" s="37"/>
      <c r="M11" s="37">
        <f t="shared" ref="M11:M16" si="4">SUM(E11:L11)</f>
        <v>0</v>
      </c>
      <c r="N11" s="37">
        <f>SUM(M11,D11)</f>
        <v>0</v>
      </c>
    </row>
    <row r="12" spans="1:14" ht="15.95" customHeight="1" x14ac:dyDescent="0.15">
      <c r="A12" s="13"/>
      <c r="B12" s="19"/>
      <c r="C12" s="15" t="s">
        <v>19</v>
      </c>
      <c r="D12" s="38" t="s">
        <v>20</v>
      </c>
      <c r="E12" s="38">
        <f t="shared" ref="E12:L12" si="5">IF($M11=0,0,E11/$M11%)</f>
        <v>0</v>
      </c>
      <c r="F12" s="38">
        <f t="shared" si="5"/>
        <v>0</v>
      </c>
      <c r="G12" s="38">
        <f t="shared" si="5"/>
        <v>0</v>
      </c>
      <c r="H12" s="38">
        <f t="shared" si="5"/>
        <v>0</v>
      </c>
      <c r="I12" s="38">
        <f t="shared" si="5"/>
        <v>0</v>
      </c>
      <c r="J12" s="38">
        <f t="shared" si="5"/>
        <v>0</v>
      </c>
      <c r="K12" s="38">
        <f t="shared" si="5"/>
        <v>0</v>
      </c>
      <c r="L12" s="38">
        <f t="shared" si="5"/>
        <v>0</v>
      </c>
      <c r="M12" s="37">
        <f t="shared" si="4"/>
        <v>0</v>
      </c>
      <c r="N12" s="38" t="s">
        <v>20</v>
      </c>
    </row>
    <row r="13" spans="1:14" ht="15.95" customHeight="1" x14ac:dyDescent="0.15">
      <c r="A13" s="17"/>
      <c r="B13" s="18" t="s">
        <v>23</v>
      </c>
      <c r="C13" s="11" t="s">
        <v>18</v>
      </c>
      <c r="D13" s="37"/>
      <c r="E13" s="37"/>
      <c r="F13" s="37"/>
      <c r="G13" s="37"/>
      <c r="H13" s="37"/>
      <c r="I13" s="37"/>
      <c r="J13" s="37"/>
      <c r="K13" s="37"/>
      <c r="L13" s="37"/>
      <c r="M13" s="37">
        <f t="shared" si="4"/>
        <v>0</v>
      </c>
      <c r="N13" s="37">
        <f>SUM(M13,D13)</f>
        <v>0</v>
      </c>
    </row>
    <row r="14" spans="1:14" ht="15.95" customHeight="1" x14ac:dyDescent="0.15">
      <c r="A14" s="13"/>
      <c r="B14" s="19"/>
      <c r="C14" s="15" t="s">
        <v>19</v>
      </c>
      <c r="D14" s="38" t="s">
        <v>20</v>
      </c>
      <c r="E14" s="38">
        <f t="shared" ref="E14:L14" si="6">IF($M13=0,0,E13/$M13%)</f>
        <v>0</v>
      </c>
      <c r="F14" s="38">
        <f t="shared" si="6"/>
        <v>0</v>
      </c>
      <c r="G14" s="38">
        <f t="shared" si="6"/>
        <v>0</v>
      </c>
      <c r="H14" s="38">
        <f t="shared" si="6"/>
        <v>0</v>
      </c>
      <c r="I14" s="38">
        <f t="shared" si="6"/>
        <v>0</v>
      </c>
      <c r="J14" s="38">
        <f t="shared" si="6"/>
        <v>0</v>
      </c>
      <c r="K14" s="38">
        <f t="shared" si="6"/>
        <v>0</v>
      </c>
      <c r="L14" s="38">
        <f t="shared" si="6"/>
        <v>0</v>
      </c>
      <c r="M14" s="37">
        <f t="shared" si="4"/>
        <v>0</v>
      </c>
      <c r="N14" s="38" t="s">
        <v>20</v>
      </c>
    </row>
    <row r="15" spans="1:14" ht="15.95" customHeight="1" x14ac:dyDescent="0.15">
      <c r="A15" s="17"/>
      <c r="B15" s="18" t="s">
        <v>24</v>
      </c>
      <c r="C15" s="11" t="s">
        <v>18</v>
      </c>
      <c r="D15" s="37"/>
      <c r="E15" s="37"/>
      <c r="F15" s="37"/>
      <c r="G15" s="37"/>
      <c r="H15" s="37"/>
      <c r="I15" s="37"/>
      <c r="J15" s="37"/>
      <c r="K15" s="37"/>
      <c r="L15" s="37"/>
      <c r="M15" s="37">
        <f t="shared" si="4"/>
        <v>0</v>
      </c>
      <c r="N15" s="37">
        <f>SUM(M15,D15)</f>
        <v>0</v>
      </c>
    </row>
    <row r="16" spans="1:14" ht="15.95" customHeight="1" x14ac:dyDescent="0.15">
      <c r="A16" s="13"/>
      <c r="B16" s="19"/>
      <c r="C16" s="15" t="s">
        <v>19</v>
      </c>
      <c r="D16" s="38" t="s">
        <v>20</v>
      </c>
      <c r="E16" s="38">
        <f t="shared" ref="E16:L16" si="7">IF($M15=0,0,E15/$M15%)</f>
        <v>0</v>
      </c>
      <c r="F16" s="38">
        <f t="shared" si="7"/>
        <v>0</v>
      </c>
      <c r="G16" s="38">
        <f t="shared" si="7"/>
        <v>0</v>
      </c>
      <c r="H16" s="38">
        <f t="shared" si="7"/>
        <v>0</v>
      </c>
      <c r="I16" s="38">
        <f t="shared" si="7"/>
        <v>0</v>
      </c>
      <c r="J16" s="38">
        <f t="shared" si="7"/>
        <v>0</v>
      </c>
      <c r="K16" s="38">
        <f t="shared" si="7"/>
        <v>0</v>
      </c>
      <c r="L16" s="38">
        <f t="shared" si="7"/>
        <v>0</v>
      </c>
      <c r="M16" s="37">
        <f t="shared" si="4"/>
        <v>0</v>
      </c>
      <c r="N16" s="38" t="s">
        <v>20</v>
      </c>
    </row>
    <row r="17" spans="1:16" ht="15.95" customHeight="1" x14ac:dyDescent="0.15">
      <c r="A17" s="9" t="s">
        <v>25</v>
      </c>
      <c r="B17" s="10"/>
      <c r="C17" s="20" t="s">
        <v>111</v>
      </c>
      <c r="D17" s="37">
        <f>SUMIF($C$19:$C$80,"出荷量",D19:D80)</f>
        <v>2322.6</v>
      </c>
      <c r="E17" s="37">
        <f t="shared" ref="E17:M17" si="8">SUMIF($C$19:$C$80,"出荷量",E19:E80)</f>
        <v>0</v>
      </c>
      <c r="F17" s="37">
        <f t="shared" si="8"/>
        <v>0</v>
      </c>
      <c r="G17" s="37">
        <f t="shared" si="8"/>
        <v>6691.3</v>
      </c>
      <c r="H17" s="37">
        <f t="shared" si="8"/>
        <v>1353.6000000000001</v>
      </c>
      <c r="I17" s="37">
        <f t="shared" si="8"/>
        <v>2259.9999999999995</v>
      </c>
      <c r="J17" s="37">
        <f t="shared" si="8"/>
        <v>0</v>
      </c>
      <c r="K17" s="37">
        <f t="shared" si="8"/>
        <v>543.70000000000005</v>
      </c>
      <c r="L17" s="37">
        <f t="shared" si="8"/>
        <v>1320</v>
      </c>
      <c r="M17" s="37">
        <f t="shared" si="8"/>
        <v>12168.6</v>
      </c>
      <c r="N17" s="37">
        <f>SUM(M17,D17)</f>
        <v>14491.2</v>
      </c>
    </row>
    <row r="18" spans="1:16" ht="15.95" customHeight="1" x14ac:dyDescent="0.15">
      <c r="A18" s="13"/>
      <c r="B18" s="14"/>
      <c r="C18" s="15" t="s">
        <v>19</v>
      </c>
      <c r="D18" s="38" t="s">
        <v>20</v>
      </c>
      <c r="E18" s="38">
        <f t="shared" ref="E18:L18" si="9">IF($M17=0,0,E17/$M17%)</f>
        <v>0</v>
      </c>
      <c r="F18" s="38">
        <f t="shared" si="9"/>
        <v>0</v>
      </c>
      <c r="G18" s="38">
        <f t="shared" si="9"/>
        <v>54.988248442713214</v>
      </c>
      <c r="H18" s="38">
        <f t="shared" si="9"/>
        <v>11.123711848528179</v>
      </c>
      <c r="I18" s="38">
        <f t="shared" si="9"/>
        <v>18.572391236461051</v>
      </c>
      <c r="J18" s="38">
        <f t="shared" si="9"/>
        <v>0</v>
      </c>
      <c r="K18" s="38">
        <f t="shared" si="9"/>
        <v>4.4680571306477326</v>
      </c>
      <c r="L18" s="38">
        <f t="shared" si="9"/>
        <v>10.847591341649819</v>
      </c>
      <c r="M18" s="37">
        <f>SUM(E18:L18)</f>
        <v>99.999999999999986</v>
      </c>
      <c r="N18" s="38" t="s">
        <v>20</v>
      </c>
    </row>
    <row r="19" spans="1:16" ht="15.95" customHeight="1" x14ac:dyDescent="0.15">
      <c r="A19" s="17"/>
      <c r="B19" s="18" t="s">
        <v>26</v>
      </c>
      <c r="C19" s="11" t="s">
        <v>18</v>
      </c>
      <c r="D19" s="37">
        <v>475.9</v>
      </c>
      <c r="E19" s="37">
        <v>0</v>
      </c>
      <c r="F19" s="37">
        <v>0</v>
      </c>
      <c r="G19" s="37">
        <v>2635</v>
      </c>
      <c r="H19" s="37">
        <v>0</v>
      </c>
      <c r="I19" s="37">
        <v>202</v>
      </c>
      <c r="J19" s="37">
        <v>0</v>
      </c>
      <c r="K19" s="37">
        <v>0</v>
      </c>
      <c r="L19" s="37">
        <v>1320</v>
      </c>
      <c r="M19" s="37">
        <f t="shared" si="2"/>
        <v>4157</v>
      </c>
      <c r="N19" s="37">
        <f>SUM(M19,D19)</f>
        <v>4632.8999999999996</v>
      </c>
      <c r="P19" s="35"/>
    </row>
    <row r="20" spans="1:16" ht="15.95" customHeight="1" x14ac:dyDescent="0.15">
      <c r="A20" s="13"/>
      <c r="B20" s="19"/>
      <c r="C20" s="15" t="s">
        <v>19</v>
      </c>
      <c r="D20" s="38" t="s">
        <v>20</v>
      </c>
      <c r="E20" s="38">
        <f t="shared" ref="E20:L20" si="10">IF($M19=0,0,E19/$M19%)</f>
        <v>0</v>
      </c>
      <c r="F20" s="38">
        <f t="shared" si="10"/>
        <v>0</v>
      </c>
      <c r="G20" s="38">
        <f t="shared" si="10"/>
        <v>63.387057974500841</v>
      </c>
      <c r="H20" s="38">
        <f t="shared" si="10"/>
        <v>0</v>
      </c>
      <c r="I20" s="38">
        <f t="shared" si="10"/>
        <v>4.8592735145537649</v>
      </c>
      <c r="J20" s="38">
        <f t="shared" si="10"/>
        <v>0</v>
      </c>
      <c r="K20" s="38">
        <f t="shared" si="10"/>
        <v>0</v>
      </c>
      <c r="L20" s="38">
        <f t="shared" si="10"/>
        <v>31.753668510945392</v>
      </c>
      <c r="M20" s="37">
        <f t="shared" si="2"/>
        <v>100</v>
      </c>
      <c r="N20" s="38" t="s">
        <v>20</v>
      </c>
      <c r="P20" s="35"/>
    </row>
    <row r="21" spans="1:16" ht="15.95" customHeight="1" x14ac:dyDescent="0.15">
      <c r="A21" s="17"/>
      <c r="B21" s="18" t="s">
        <v>27</v>
      </c>
      <c r="C21" s="11" t="s">
        <v>18</v>
      </c>
      <c r="D21" s="37">
        <v>7.1</v>
      </c>
      <c r="E21" s="37"/>
      <c r="F21" s="37"/>
      <c r="G21" s="37"/>
      <c r="H21" s="37"/>
      <c r="I21" s="37"/>
      <c r="J21" s="37"/>
      <c r="K21" s="37"/>
      <c r="L21" s="37"/>
      <c r="M21" s="37">
        <f t="shared" si="2"/>
        <v>0</v>
      </c>
      <c r="N21" s="37">
        <f>SUM(M21,D21)</f>
        <v>7.1</v>
      </c>
      <c r="P21" s="35"/>
    </row>
    <row r="22" spans="1:16" ht="15.95" customHeight="1" x14ac:dyDescent="0.15">
      <c r="A22" s="13"/>
      <c r="B22" s="19"/>
      <c r="C22" s="15" t="s">
        <v>19</v>
      </c>
      <c r="D22" s="38" t="s">
        <v>20</v>
      </c>
      <c r="E22" s="38">
        <f t="shared" ref="E22:L22" si="11">IF($M21=0,0,E21/$M21%)</f>
        <v>0</v>
      </c>
      <c r="F22" s="38">
        <f t="shared" si="11"/>
        <v>0</v>
      </c>
      <c r="G22" s="38">
        <f t="shared" si="11"/>
        <v>0</v>
      </c>
      <c r="H22" s="38">
        <f t="shared" si="11"/>
        <v>0</v>
      </c>
      <c r="I22" s="38">
        <f t="shared" si="11"/>
        <v>0</v>
      </c>
      <c r="J22" s="38">
        <f t="shared" si="11"/>
        <v>0</v>
      </c>
      <c r="K22" s="38">
        <f t="shared" si="11"/>
        <v>0</v>
      </c>
      <c r="L22" s="38">
        <f t="shared" si="11"/>
        <v>0</v>
      </c>
      <c r="M22" s="37">
        <f t="shared" si="2"/>
        <v>0</v>
      </c>
      <c r="N22" s="38" t="s">
        <v>20</v>
      </c>
      <c r="P22" s="35"/>
    </row>
    <row r="23" spans="1:16" ht="15.95" customHeight="1" x14ac:dyDescent="0.15">
      <c r="A23" s="17"/>
      <c r="B23" s="18" t="s">
        <v>28</v>
      </c>
      <c r="C23" s="11" t="s">
        <v>18</v>
      </c>
      <c r="D23" s="37">
        <v>55.9</v>
      </c>
      <c r="E23" s="37">
        <v>0</v>
      </c>
      <c r="F23" s="37">
        <v>0</v>
      </c>
      <c r="G23" s="37">
        <v>7.9</v>
      </c>
      <c r="H23" s="37">
        <v>0</v>
      </c>
      <c r="I23" s="37"/>
      <c r="J23" s="37"/>
      <c r="K23" s="37"/>
      <c r="L23" s="37"/>
      <c r="M23" s="37">
        <f t="shared" si="2"/>
        <v>7.9</v>
      </c>
      <c r="N23" s="37">
        <f>SUM(M23,D23)</f>
        <v>63.8</v>
      </c>
      <c r="P23" s="35"/>
    </row>
    <row r="24" spans="1:16" ht="15.95" customHeight="1" x14ac:dyDescent="0.15">
      <c r="A24" s="13"/>
      <c r="B24" s="19"/>
      <c r="C24" s="15" t="s">
        <v>19</v>
      </c>
      <c r="D24" s="38" t="s">
        <v>20</v>
      </c>
      <c r="E24" s="38">
        <f t="shared" ref="E24:L24" si="12">IF($M23=0,0,E23/$M23%)</f>
        <v>0</v>
      </c>
      <c r="F24" s="38">
        <f t="shared" si="12"/>
        <v>0</v>
      </c>
      <c r="G24" s="38">
        <f t="shared" si="12"/>
        <v>100</v>
      </c>
      <c r="H24" s="38">
        <f t="shared" si="12"/>
        <v>0</v>
      </c>
      <c r="I24" s="38">
        <f t="shared" si="12"/>
        <v>0</v>
      </c>
      <c r="J24" s="38">
        <f t="shared" si="12"/>
        <v>0</v>
      </c>
      <c r="K24" s="38">
        <f t="shared" si="12"/>
        <v>0</v>
      </c>
      <c r="L24" s="38">
        <f t="shared" si="12"/>
        <v>0</v>
      </c>
      <c r="M24" s="37">
        <f t="shared" si="2"/>
        <v>100</v>
      </c>
      <c r="N24" s="38" t="s">
        <v>20</v>
      </c>
      <c r="P24" s="35"/>
    </row>
    <row r="25" spans="1:16" ht="15.95" customHeight="1" x14ac:dyDescent="0.15">
      <c r="A25" s="17"/>
      <c r="B25" s="18" t="s">
        <v>29</v>
      </c>
      <c r="C25" s="11" t="s">
        <v>18</v>
      </c>
      <c r="D25" s="37">
        <v>52.6</v>
      </c>
      <c r="E25" s="37"/>
      <c r="F25" s="37"/>
      <c r="G25" s="37"/>
      <c r="H25" s="37"/>
      <c r="I25" s="37"/>
      <c r="J25" s="37"/>
      <c r="K25" s="37"/>
      <c r="L25" s="37"/>
      <c r="M25" s="37">
        <f t="shared" si="2"/>
        <v>0</v>
      </c>
      <c r="N25" s="37">
        <f>SUM(M25,D25)</f>
        <v>52.6</v>
      </c>
      <c r="P25" s="35"/>
    </row>
    <row r="26" spans="1:16" ht="15.95" customHeight="1" x14ac:dyDescent="0.15">
      <c r="A26" s="13"/>
      <c r="B26" s="19"/>
      <c r="C26" s="15" t="s">
        <v>19</v>
      </c>
      <c r="D26" s="38" t="s">
        <v>20</v>
      </c>
      <c r="E26" s="38">
        <f t="shared" ref="E26:L26" si="13">IF($M25=0,0,E25/$M25%)</f>
        <v>0</v>
      </c>
      <c r="F26" s="38">
        <f t="shared" si="13"/>
        <v>0</v>
      </c>
      <c r="G26" s="38">
        <f t="shared" si="13"/>
        <v>0</v>
      </c>
      <c r="H26" s="38">
        <f t="shared" si="13"/>
        <v>0</v>
      </c>
      <c r="I26" s="38">
        <f t="shared" si="13"/>
        <v>0</v>
      </c>
      <c r="J26" s="38">
        <f t="shared" si="13"/>
        <v>0</v>
      </c>
      <c r="K26" s="38">
        <f t="shared" si="13"/>
        <v>0</v>
      </c>
      <c r="L26" s="38">
        <f t="shared" si="13"/>
        <v>0</v>
      </c>
      <c r="M26" s="37">
        <f t="shared" si="2"/>
        <v>0</v>
      </c>
      <c r="N26" s="38" t="s">
        <v>20</v>
      </c>
      <c r="P26" s="35"/>
    </row>
    <row r="27" spans="1:16" ht="15.95" customHeight="1" x14ac:dyDescent="0.15">
      <c r="A27" s="17"/>
      <c r="B27" s="18" t="s">
        <v>30</v>
      </c>
      <c r="C27" s="11" t="s">
        <v>18</v>
      </c>
      <c r="D27" s="37">
        <v>971.1</v>
      </c>
      <c r="E27" s="37">
        <v>0</v>
      </c>
      <c r="F27" s="37">
        <v>0</v>
      </c>
      <c r="G27" s="37">
        <v>4048.4</v>
      </c>
      <c r="H27" s="37">
        <v>1353.4</v>
      </c>
      <c r="I27" s="37">
        <v>2057.7999999999997</v>
      </c>
      <c r="J27" s="37">
        <v>0</v>
      </c>
      <c r="K27" s="37">
        <v>543.70000000000005</v>
      </c>
      <c r="L27" s="37">
        <v>0</v>
      </c>
      <c r="M27" s="37">
        <f t="shared" si="2"/>
        <v>8003.3</v>
      </c>
      <c r="N27" s="37">
        <f>SUM(M27,D27)</f>
        <v>8974.4</v>
      </c>
      <c r="P27" s="35"/>
    </row>
    <row r="28" spans="1:16" ht="15.95" customHeight="1" x14ac:dyDescent="0.15">
      <c r="A28" s="13"/>
      <c r="B28" s="19"/>
      <c r="C28" s="15" t="s">
        <v>19</v>
      </c>
      <c r="D28" s="38" t="s">
        <v>20</v>
      </c>
      <c r="E28" s="38">
        <f t="shared" ref="E28:L28" si="14">IF($M27=0,0,E27/$M27%)</f>
        <v>0</v>
      </c>
      <c r="F28" s="38">
        <f t="shared" si="14"/>
        <v>0</v>
      </c>
      <c r="G28" s="38">
        <f t="shared" si="14"/>
        <v>50.584134044706559</v>
      </c>
      <c r="H28" s="38">
        <f t="shared" si="14"/>
        <v>16.910524408681418</v>
      </c>
      <c r="I28" s="38">
        <f t="shared" si="14"/>
        <v>25.711893843789433</v>
      </c>
      <c r="J28" s="38">
        <f t="shared" si="14"/>
        <v>0</v>
      </c>
      <c r="K28" s="38">
        <f t="shared" si="14"/>
        <v>6.7934477028225864</v>
      </c>
      <c r="L28" s="38">
        <f t="shared" si="14"/>
        <v>0</v>
      </c>
      <c r="M28" s="37">
        <f t="shared" si="2"/>
        <v>100</v>
      </c>
      <c r="N28" s="38" t="s">
        <v>20</v>
      </c>
      <c r="P28" s="35"/>
    </row>
    <row r="29" spans="1:16" ht="15.95" customHeight="1" x14ac:dyDescent="0.15">
      <c r="A29" s="17"/>
      <c r="B29" s="18" t="s">
        <v>31</v>
      </c>
      <c r="C29" s="11" t="s">
        <v>18</v>
      </c>
      <c r="D29" s="37">
        <v>0.2</v>
      </c>
      <c r="E29" s="37"/>
      <c r="F29" s="37"/>
      <c r="G29" s="37"/>
      <c r="H29" s="37"/>
      <c r="I29" s="37"/>
      <c r="J29" s="37"/>
      <c r="K29" s="37"/>
      <c r="L29" s="37"/>
      <c r="M29" s="37">
        <f t="shared" si="2"/>
        <v>0</v>
      </c>
      <c r="N29" s="37">
        <f>SUM(M29,D29)</f>
        <v>0.2</v>
      </c>
      <c r="P29" s="35"/>
    </row>
    <row r="30" spans="1:16" ht="15.95" customHeight="1" x14ac:dyDescent="0.15">
      <c r="A30" s="13"/>
      <c r="B30" s="19"/>
      <c r="C30" s="15" t="s">
        <v>19</v>
      </c>
      <c r="D30" s="38" t="s">
        <v>20</v>
      </c>
      <c r="E30" s="38">
        <f t="shared" ref="E30:L30" si="15">IF($M29=0,0,E29/$M29%)</f>
        <v>0</v>
      </c>
      <c r="F30" s="38">
        <f t="shared" si="15"/>
        <v>0</v>
      </c>
      <c r="G30" s="38">
        <f t="shared" si="15"/>
        <v>0</v>
      </c>
      <c r="H30" s="38">
        <f t="shared" si="15"/>
        <v>0</v>
      </c>
      <c r="I30" s="38">
        <f t="shared" si="15"/>
        <v>0</v>
      </c>
      <c r="J30" s="38">
        <f t="shared" si="15"/>
        <v>0</v>
      </c>
      <c r="K30" s="38">
        <f t="shared" si="15"/>
        <v>0</v>
      </c>
      <c r="L30" s="38">
        <f t="shared" si="15"/>
        <v>0</v>
      </c>
      <c r="M30" s="37">
        <f t="shared" si="2"/>
        <v>0</v>
      </c>
      <c r="N30" s="38" t="s">
        <v>20</v>
      </c>
      <c r="P30" s="35"/>
    </row>
    <row r="31" spans="1:16" ht="15.95" customHeight="1" x14ac:dyDescent="0.15">
      <c r="A31" s="17"/>
      <c r="B31" s="18" t="s">
        <v>32</v>
      </c>
      <c r="C31" s="11" t="s">
        <v>18</v>
      </c>
      <c r="D31" s="37">
        <v>243.8</v>
      </c>
      <c r="E31" s="37"/>
      <c r="F31" s="37"/>
      <c r="G31" s="37"/>
      <c r="H31" s="37"/>
      <c r="I31" s="37"/>
      <c r="J31" s="37"/>
      <c r="K31" s="37"/>
      <c r="L31" s="37"/>
      <c r="M31" s="37">
        <f t="shared" si="2"/>
        <v>0</v>
      </c>
      <c r="N31" s="37">
        <f>SUM(M31,D31)</f>
        <v>243.8</v>
      </c>
      <c r="P31" s="35"/>
    </row>
    <row r="32" spans="1:16" ht="15.95" customHeight="1" x14ac:dyDescent="0.15">
      <c r="A32" s="13"/>
      <c r="B32" s="19"/>
      <c r="C32" s="15" t="s">
        <v>19</v>
      </c>
      <c r="D32" s="38" t="s">
        <v>20</v>
      </c>
      <c r="E32" s="38">
        <f t="shared" ref="E32:L32" si="16">IF($M31=0,0,E31/$M31%)</f>
        <v>0</v>
      </c>
      <c r="F32" s="38">
        <f t="shared" si="16"/>
        <v>0</v>
      </c>
      <c r="G32" s="38">
        <f t="shared" si="16"/>
        <v>0</v>
      </c>
      <c r="H32" s="38">
        <f t="shared" si="16"/>
        <v>0</v>
      </c>
      <c r="I32" s="38">
        <f t="shared" si="16"/>
        <v>0</v>
      </c>
      <c r="J32" s="38">
        <f t="shared" si="16"/>
        <v>0</v>
      </c>
      <c r="K32" s="38">
        <f t="shared" si="16"/>
        <v>0</v>
      </c>
      <c r="L32" s="38">
        <f t="shared" si="16"/>
        <v>0</v>
      </c>
      <c r="M32" s="37">
        <f t="shared" si="2"/>
        <v>0</v>
      </c>
      <c r="N32" s="38" t="s">
        <v>20</v>
      </c>
      <c r="P32" s="35"/>
    </row>
    <row r="33" spans="1:16" ht="15.95" customHeight="1" x14ac:dyDescent="0.15">
      <c r="A33" s="17"/>
      <c r="B33" s="18" t="s">
        <v>33</v>
      </c>
      <c r="C33" s="11" t="s">
        <v>18</v>
      </c>
      <c r="D33" s="37">
        <v>1.1000000000000001</v>
      </c>
      <c r="E33" s="37"/>
      <c r="F33" s="37"/>
      <c r="G33" s="37"/>
      <c r="H33" s="37"/>
      <c r="I33" s="37"/>
      <c r="J33" s="37"/>
      <c r="K33" s="37"/>
      <c r="L33" s="37"/>
      <c r="M33" s="37">
        <f t="shared" si="2"/>
        <v>0</v>
      </c>
      <c r="N33" s="37">
        <f>SUM(M33,D33)</f>
        <v>1.1000000000000001</v>
      </c>
      <c r="P33" s="35"/>
    </row>
    <row r="34" spans="1:16" ht="15.95" customHeight="1" x14ac:dyDescent="0.15">
      <c r="A34" s="13"/>
      <c r="B34" s="19"/>
      <c r="C34" s="15" t="s">
        <v>19</v>
      </c>
      <c r="D34" s="38" t="s">
        <v>20</v>
      </c>
      <c r="E34" s="38">
        <f t="shared" ref="E34:L34" si="17">IF($M33=0,0,E33/$M33%)</f>
        <v>0</v>
      </c>
      <c r="F34" s="38">
        <f t="shared" si="17"/>
        <v>0</v>
      </c>
      <c r="G34" s="38">
        <f t="shared" si="17"/>
        <v>0</v>
      </c>
      <c r="H34" s="38">
        <f t="shared" si="17"/>
        <v>0</v>
      </c>
      <c r="I34" s="38">
        <f t="shared" si="17"/>
        <v>0</v>
      </c>
      <c r="J34" s="38">
        <f t="shared" si="17"/>
        <v>0</v>
      </c>
      <c r="K34" s="38">
        <f t="shared" si="17"/>
        <v>0</v>
      </c>
      <c r="L34" s="38">
        <f t="shared" si="17"/>
        <v>0</v>
      </c>
      <c r="M34" s="37">
        <f t="shared" si="2"/>
        <v>0</v>
      </c>
      <c r="N34" s="38" t="s">
        <v>20</v>
      </c>
      <c r="P34" s="35"/>
    </row>
    <row r="35" spans="1:16" ht="15.95" customHeight="1" x14ac:dyDescent="0.15">
      <c r="A35" s="17"/>
      <c r="B35" s="18" t="s">
        <v>34</v>
      </c>
      <c r="C35" s="11" t="s">
        <v>18</v>
      </c>
      <c r="D35" s="37">
        <v>0.1</v>
      </c>
      <c r="E35" s="37"/>
      <c r="F35" s="37"/>
      <c r="G35" s="37"/>
      <c r="H35" s="37"/>
      <c r="I35" s="37"/>
      <c r="J35" s="37"/>
      <c r="K35" s="37"/>
      <c r="L35" s="37"/>
      <c r="M35" s="37">
        <f t="shared" si="2"/>
        <v>0</v>
      </c>
      <c r="N35" s="37">
        <f>SUM(M35,D35)</f>
        <v>0.1</v>
      </c>
      <c r="P35" s="35"/>
    </row>
    <row r="36" spans="1:16" ht="15.95" customHeight="1" x14ac:dyDescent="0.15">
      <c r="A36" s="13"/>
      <c r="B36" s="19"/>
      <c r="C36" s="15" t="s">
        <v>19</v>
      </c>
      <c r="D36" s="38" t="s">
        <v>20</v>
      </c>
      <c r="E36" s="38">
        <f t="shared" ref="E36:L36" si="18">IF($M35=0,0,E35/$M35%)</f>
        <v>0</v>
      </c>
      <c r="F36" s="38">
        <f t="shared" si="18"/>
        <v>0</v>
      </c>
      <c r="G36" s="38">
        <f t="shared" si="18"/>
        <v>0</v>
      </c>
      <c r="H36" s="38">
        <f t="shared" si="18"/>
        <v>0</v>
      </c>
      <c r="I36" s="38">
        <f t="shared" si="18"/>
        <v>0</v>
      </c>
      <c r="J36" s="38">
        <f t="shared" si="18"/>
        <v>0</v>
      </c>
      <c r="K36" s="38">
        <f t="shared" si="18"/>
        <v>0</v>
      </c>
      <c r="L36" s="38">
        <f t="shared" si="18"/>
        <v>0</v>
      </c>
      <c r="M36" s="37">
        <f t="shared" si="2"/>
        <v>0</v>
      </c>
      <c r="N36" s="38" t="s">
        <v>20</v>
      </c>
      <c r="P36" s="35"/>
    </row>
    <row r="37" spans="1:16" ht="15.95" customHeight="1" x14ac:dyDescent="0.15">
      <c r="A37" s="17"/>
      <c r="B37" s="18" t="s">
        <v>35</v>
      </c>
      <c r="C37" s="11" t="s">
        <v>18</v>
      </c>
      <c r="D37" s="37"/>
      <c r="E37" s="37"/>
      <c r="F37" s="37"/>
      <c r="G37" s="37"/>
      <c r="H37" s="37"/>
      <c r="I37" s="37"/>
      <c r="J37" s="37"/>
      <c r="K37" s="37"/>
      <c r="L37" s="37"/>
      <c r="M37" s="37">
        <f t="shared" si="2"/>
        <v>0</v>
      </c>
      <c r="N37" s="37">
        <f>SUM(M37,D37)</f>
        <v>0</v>
      </c>
      <c r="P37" s="35"/>
    </row>
    <row r="38" spans="1:16" ht="15.95" customHeight="1" x14ac:dyDescent="0.15">
      <c r="A38" s="13"/>
      <c r="B38" s="19"/>
      <c r="C38" s="15" t="s">
        <v>19</v>
      </c>
      <c r="D38" s="38" t="s">
        <v>20</v>
      </c>
      <c r="E38" s="38">
        <f t="shared" ref="E38:L38" si="19">IF($M37=0,0,E37/$M37%)</f>
        <v>0</v>
      </c>
      <c r="F38" s="38">
        <f t="shared" si="19"/>
        <v>0</v>
      </c>
      <c r="G38" s="38">
        <f t="shared" si="19"/>
        <v>0</v>
      </c>
      <c r="H38" s="38">
        <f t="shared" si="19"/>
        <v>0</v>
      </c>
      <c r="I38" s="38">
        <f t="shared" si="19"/>
        <v>0</v>
      </c>
      <c r="J38" s="38">
        <f t="shared" si="19"/>
        <v>0</v>
      </c>
      <c r="K38" s="38">
        <f t="shared" si="19"/>
        <v>0</v>
      </c>
      <c r="L38" s="38">
        <f t="shared" si="19"/>
        <v>0</v>
      </c>
      <c r="M38" s="37">
        <f t="shared" si="2"/>
        <v>0</v>
      </c>
      <c r="N38" s="38" t="s">
        <v>20</v>
      </c>
      <c r="P38" s="35"/>
    </row>
    <row r="39" spans="1:16" ht="15.95" customHeight="1" x14ac:dyDescent="0.15">
      <c r="A39" s="17"/>
      <c r="B39" s="18" t="s">
        <v>36</v>
      </c>
      <c r="C39" s="11" t="s">
        <v>18</v>
      </c>
      <c r="D39" s="37">
        <v>335.9</v>
      </c>
      <c r="E39" s="37"/>
      <c r="F39" s="37"/>
      <c r="G39" s="37"/>
      <c r="H39" s="37"/>
      <c r="I39" s="37"/>
      <c r="J39" s="37"/>
      <c r="K39" s="37"/>
      <c r="L39" s="37"/>
      <c r="M39" s="37">
        <f t="shared" si="2"/>
        <v>0</v>
      </c>
      <c r="N39" s="37">
        <f>SUM(M39,D39)</f>
        <v>335.9</v>
      </c>
      <c r="P39" s="35"/>
    </row>
    <row r="40" spans="1:16" ht="15.95" customHeight="1" x14ac:dyDescent="0.15">
      <c r="A40" s="13"/>
      <c r="B40" s="19"/>
      <c r="C40" s="15" t="s">
        <v>19</v>
      </c>
      <c r="D40" s="38" t="s">
        <v>20</v>
      </c>
      <c r="E40" s="38">
        <f t="shared" ref="E40:L40" si="20">IF($M39=0,0,E39/$M39%)</f>
        <v>0</v>
      </c>
      <c r="F40" s="38">
        <f t="shared" si="20"/>
        <v>0</v>
      </c>
      <c r="G40" s="38">
        <f t="shared" si="20"/>
        <v>0</v>
      </c>
      <c r="H40" s="38">
        <f t="shared" si="20"/>
        <v>0</v>
      </c>
      <c r="I40" s="38">
        <f t="shared" si="20"/>
        <v>0</v>
      </c>
      <c r="J40" s="38">
        <f t="shared" si="20"/>
        <v>0</v>
      </c>
      <c r="K40" s="38">
        <f t="shared" si="20"/>
        <v>0</v>
      </c>
      <c r="L40" s="38">
        <f t="shared" si="20"/>
        <v>0</v>
      </c>
      <c r="M40" s="37">
        <f t="shared" si="2"/>
        <v>0</v>
      </c>
      <c r="N40" s="38" t="s">
        <v>20</v>
      </c>
      <c r="P40" s="35"/>
    </row>
    <row r="41" spans="1:16" ht="15.95" customHeight="1" x14ac:dyDescent="0.15">
      <c r="A41" s="17"/>
      <c r="B41" s="18" t="s">
        <v>37</v>
      </c>
      <c r="C41" s="11" t="s">
        <v>18</v>
      </c>
      <c r="D41" s="37">
        <v>3.6</v>
      </c>
      <c r="E41" s="37"/>
      <c r="F41" s="37"/>
      <c r="G41" s="37"/>
      <c r="H41" s="37"/>
      <c r="I41" s="37"/>
      <c r="J41" s="37"/>
      <c r="K41" s="37"/>
      <c r="L41" s="37"/>
      <c r="M41" s="37">
        <f t="shared" si="2"/>
        <v>0</v>
      </c>
      <c r="N41" s="37">
        <f>SUM(M41,D41)</f>
        <v>3.6</v>
      </c>
      <c r="P41" s="35"/>
    </row>
    <row r="42" spans="1:16" ht="15.95" customHeight="1" x14ac:dyDescent="0.15">
      <c r="A42" s="13"/>
      <c r="B42" s="19"/>
      <c r="C42" s="15" t="s">
        <v>19</v>
      </c>
      <c r="D42" s="38" t="s">
        <v>20</v>
      </c>
      <c r="E42" s="38">
        <f t="shared" ref="E42:L42" si="21">IF($M41=0,0,E41/$M41%)</f>
        <v>0</v>
      </c>
      <c r="F42" s="38">
        <f t="shared" si="21"/>
        <v>0</v>
      </c>
      <c r="G42" s="38">
        <f t="shared" si="21"/>
        <v>0</v>
      </c>
      <c r="H42" s="38">
        <f t="shared" si="21"/>
        <v>0</v>
      </c>
      <c r="I42" s="38">
        <f t="shared" si="21"/>
        <v>0</v>
      </c>
      <c r="J42" s="38">
        <f t="shared" si="21"/>
        <v>0</v>
      </c>
      <c r="K42" s="38">
        <f t="shared" si="21"/>
        <v>0</v>
      </c>
      <c r="L42" s="38">
        <f t="shared" si="21"/>
        <v>0</v>
      </c>
      <c r="M42" s="37">
        <f t="shared" si="2"/>
        <v>0</v>
      </c>
      <c r="N42" s="38" t="s">
        <v>20</v>
      </c>
      <c r="P42" s="35"/>
    </row>
    <row r="43" spans="1:16" ht="15.95" customHeight="1" x14ac:dyDescent="0.15">
      <c r="A43" s="17"/>
      <c r="B43" s="18" t="s">
        <v>38</v>
      </c>
      <c r="C43" s="11" t="s">
        <v>18</v>
      </c>
      <c r="D43" s="37"/>
      <c r="E43" s="37"/>
      <c r="F43" s="37"/>
      <c r="G43" s="37"/>
      <c r="H43" s="37"/>
      <c r="I43" s="37"/>
      <c r="J43" s="37"/>
      <c r="K43" s="37"/>
      <c r="L43" s="37"/>
      <c r="M43" s="37">
        <f t="shared" si="2"/>
        <v>0</v>
      </c>
      <c r="N43" s="37">
        <f>SUM(M43,D43)</f>
        <v>0</v>
      </c>
      <c r="P43" s="35"/>
    </row>
    <row r="44" spans="1:16" ht="15.95" customHeight="1" x14ac:dyDescent="0.15">
      <c r="A44" s="13"/>
      <c r="B44" s="19"/>
      <c r="C44" s="15" t="s">
        <v>19</v>
      </c>
      <c r="D44" s="38" t="s">
        <v>20</v>
      </c>
      <c r="E44" s="38">
        <f t="shared" ref="E44:L44" si="22">IF($M43=0,0,E43/$M43%)</f>
        <v>0</v>
      </c>
      <c r="F44" s="38">
        <f t="shared" si="22"/>
        <v>0</v>
      </c>
      <c r="G44" s="38">
        <f t="shared" si="22"/>
        <v>0</v>
      </c>
      <c r="H44" s="38">
        <f t="shared" si="22"/>
        <v>0</v>
      </c>
      <c r="I44" s="38">
        <f t="shared" si="22"/>
        <v>0</v>
      </c>
      <c r="J44" s="38">
        <f t="shared" si="22"/>
        <v>0</v>
      </c>
      <c r="K44" s="38">
        <f t="shared" si="22"/>
        <v>0</v>
      </c>
      <c r="L44" s="38">
        <f t="shared" si="22"/>
        <v>0</v>
      </c>
      <c r="M44" s="37">
        <f t="shared" si="2"/>
        <v>0</v>
      </c>
      <c r="N44" s="38" t="s">
        <v>20</v>
      </c>
      <c r="P44" s="35"/>
    </row>
    <row r="45" spans="1:16" ht="15.95" customHeight="1" x14ac:dyDescent="0.15">
      <c r="A45" s="17"/>
      <c r="B45" s="18" t="s">
        <v>39</v>
      </c>
      <c r="C45" s="11" t="s">
        <v>18</v>
      </c>
      <c r="D45" s="37"/>
      <c r="E45" s="37"/>
      <c r="F45" s="37"/>
      <c r="G45" s="37"/>
      <c r="H45" s="37"/>
      <c r="I45" s="37"/>
      <c r="J45" s="37"/>
      <c r="K45" s="37"/>
      <c r="L45" s="37"/>
      <c r="M45" s="37">
        <f t="shared" si="2"/>
        <v>0</v>
      </c>
      <c r="N45" s="37">
        <f>SUM(M45,D45)</f>
        <v>0</v>
      </c>
      <c r="P45" s="35"/>
    </row>
    <row r="46" spans="1:16" ht="15.95" customHeight="1" x14ac:dyDescent="0.15">
      <c r="A46" s="13"/>
      <c r="B46" s="19"/>
      <c r="C46" s="15" t="s">
        <v>19</v>
      </c>
      <c r="D46" s="38" t="s">
        <v>20</v>
      </c>
      <c r="E46" s="38">
        <f t="shared" ref="E46:L46" si="23">IF($M45=0,0,E45/$M45%)</f>
        <v>0</v>
      </c>
      <c r="F46" s="38">
        <f t="shared" si="23"/>
        <v>0</v>
      </c>
      <c r="G46" s="38">
        <f t="shared" si="23"/>
        <v>0</v>
      </c>
      <c r="H46" s="38">
        <f t="shared" si="23"/>
        <v>0</v>
      </c>
      <c r="I46" s="38">
        <f t="shared" si="23"/>
        <v>0</v>
      </c>
      <c r="J46" s="38">
        <f t="shared" si="23"/>
        <v>0</v>
      </c>
      <c r="K46" s="38">
        <f t="shared" si="23"/>
        <v>0</v>
      </c>
      <c r="L46" s="38">
        <f t="shared" si="23"/>
        <v>0</v>
      </c>
      <c r="M46" s="37">
        <f t="shared" si="2"/>
        <v>0</v>
      </c>
      <c r="N46" s="38" t="s">
        <v>20</v>
      </c>
      <c r="P46" s="35"/>
    </row>
    <row r="47" spans="1:16" ht="15.95" customHeight="1" x14ac:dyDescent="0.15">
      <c r="A47" s="17"/>
      <c r="B47" s="18" t="s">
        <v>40</v>
      </c>
      <c r="C47" s="11" t="s">
        <v>18</v>
      </c>
      <c r="D47" s="37">
        <v>89.3</v>
      </c>
      <c r="E47" s="37"/>
      <c r="F47" s="37"/>
      <c r="G47" s="37"/>
      <c r="H47" s="37"/>
      <c r="I47" s="37"/>
      <c r="J47" s="37"/>
      <c r="K47" s="37"/>
      <c r="L47" s="37"/>
      <c r="M47" s="37">
        <f t="shared" si="2"/>
        <v>0</v>
      </c>
      <c r="N47" s="37">
        <f>SUM(M47,D47)</f>
        <v>89.3</v>
      </c>
      <c r="P47" s="35"/>
    </row>
    <row r="48" spans="1:16" ht="15.95" customHeight="1" x14ac:dyDescent="0.15">
      <c r="A48" s="13"/>
      <c r="B48" s="19"/>
      <c r="C48" s="15" t="s">
        <v>19</v>
      </c>
      <c r="D48" s="38" t="s">
        <v>20</v>
      </c>
      <c r="E48" s="38">
        <f t="shared" ref="E48:L48" si="24">IF($M47=0,0,E47/$M47%)</f>
        <v>0</v>
      </c>
      <c r="F48" s="38">
        <f t="shared" si="24"/>
        <v>0</v>
      </c>
      <c r="G48" s="38">
        <f t="shared" si="24"/>
        <v>0</v>
      </c>
      <c r="H48" s="38">
        <f t="shared" si="24"/>
        <v>0</v>
      </c>
      <c r="I48" s="38">
        <f t="shared" si="24"/>
        <v>0</v>
      </c>
      <c r="J48" s="38">
        <f t="shared" si="24"/>
        <v>0</v>
      </c>
      <c r="K48" s="38">
        <f t="shared" si="24"/>
        <v>0</v>
      </c>
      <c r="L48" s="38">
        <f t="shared" si="24"/>
        <v>0</v>
      </c>
      <c r="M48" s="37">
        <f t="shared" si="2"/>
        <v>0</v>
      </c>
      <c r="N48" s="38" t="s">
        <v>20</v>
      </c>
      <c r="P48" s="35"/>
    </row>
    <row r="49" spans="1:16" ht="15.95" customHeight="1" x14ac:dyDescent="0.15">
      <c r="A49" s="17"/>
      <c r="B49" s="18" t="s">
        <v>41</v>
      </c>
      <c r="C49" s="11" t="s">
        <v>18</v>
      </c>
      <c r="D49" s="37"/>
      <c r="E49" s="37"/>
      <c r="F49" s="37"/>
      <c r="G49" s="37"/>
      <c r="H49" s="37"/>
      <c r="I49" s="37"/>
      <c r="J49" s="37"/>
      <c r="K49" s="37"/>
      <c r="L49" s="37"/>
      <c r="M49" s="37">
        <f t="shared" si="2"/>
        <v>0</v>
      </c>
      <c r="N49" s="37">
        <f>SUM(M49,D49)</f>
        <v>0</v>
      </c>
      <c r="P49" s="35"/>
    </row>
    <row r="50" spans="1:16" ht="15.95" customHeight="1" x14ac:dyDescent="0.15">
      <c r="A50" s="13"/>
      <c r="B50" s="19"/>
      <c r="C50" s="15" t="s">
        <v>19</v>
      </c>
      <c r="D50" s="38" t="s">
        <v>20</v>
      </c>
      <c r="E50" s="38">
        <f t="shared" ref="E50:L50" si="25">IF($M49=0,0,E49/$M49%)</f>
        <v>0</v>
      </c>
      <c r="F50" s="38">
        <f t="shared" si="25"/>
        <v>0</v>
      </c>
      <c r="G50" s="38">
        <f t="shared" si="25"/>
        <v>0</v>
      </c>
      <c r="H50" s="38">
        <f t="shared" si="25"/>
        <v>0</v>
      </c>
      <c r="I50" s="38">
        <f t="shared" si="25"/>
        <v>0</v>
      </c>
      <c r="J50" s="38">
        <f t="shared" si="25"/>
        <v>0</v>
      </c>
      <c r="K50" s="38">
        <f t="shared" si="25"/>
        <v>0</v>
      </c>
      <c r="L50" s="38">
        <f t="shared" si="25"/>
        <v>0</v>
      </c>
      <c r="M50" s="37">
        <f t="shared" si="2"/>
        <v>0</v>
      </c>
      <c r="N50" s="38" t="s">
        <v>20</v>
      </c>
      <c r="P50" s="35"/>
    </row>
    <row r="51" spans="1:16" ht="15.95" customHeight="1" x14ac:dyDescent="0.15">
      <c r="A51" s="17"/>
      <c r="B51" s="18" t="s">
        <v>42</v>
      </c>
      <c r="C51" s="11" t="s">
        <v>18</v>
      </c>
      <c r="D51" s="37"/>
      <c r="E51" s="37"/>
      <c r="F51" s="37"/>
      <c r="G51" s="37"/>
      <c r="H51" s="37"/>
      <c r="I51" s="37"/>
      <c r="J51" s="37"/>
      <c r="K51" s="37"/>
      <c r="L51" s="37"/>
      <c r="M51" s="37">
        <f t="shared" si="2"/>
        <v>0</v>
      </c>
      <c r="N51" s="37">
        <f>SUM(M51,D51)</f>
        <v>0</v>
      </c>
      <c r="P51" s="35"/>
    </row>
    <row r="52" spans="1:16" ht="15.95" customHeight="1" x14ac:dyDescent="0.15">
      <c r="A52" s="13"/>
      <c r="B52" s="19"/>
      <c r="C52" s="15" t="s">
        <v>19</v>
      </c>
      <c r="D52" s="38" t="s">
        <v>20</v>
      </c>
      <c r="E52" s="38">
        <f t="shared" ref="E52:L52" si="26">IF($M51=0,0,E51/$M51%)</f>
        <v>0</v>
      </c>
      <c r="F52" s="38">
        <f t="shared" si="26"/>
        <v>0</v>
      </c>
      <c r="G52" s="38">
        <f t="shared" si="26"/>
        <v>0</v>
      </c>
      <c r="H52" s="38">
        <f t="shared" si="26"/>
        <v>0</v>
      </c>
      <c r="I52" s="38">
        <f t="shared" si="26"/>
        <v>0</v>
      </c>
      <c r="J52" s="38">
        <f t="shared" si="26"/>
        <v>0</v>
      </c>
      <c r="K52" s="38">
        <f t="shared" si="26"/>
        <v>0</v>
      </c>
      <c r="L52" s="38">
        <f t="shared" si="26"/>
        <v>0</v>
      </c>
      <c r="M52" s="37">
        <f t="shared" si="2"/>
        <v>0</v>
      </c>
      <c r="N52" s="38" t="s">
        <v>20</v>
      </c>
      <c r="P52" s="35"/>
    </row>
    <row r="53" spans="1:16" ht="15.95" customHeight="1" x14ac:dyDescent="0.15">
      <c r="A53" s="17"/>
      <c r="B53" s="18" t="s">
        <v>43</v>
      </c>
      <c r="C53" s="11" t="s">
        <v>18</v>
      </c>
      <c r="D53" s="37"/>
      <c r="E53" s="37"/>
      <c r="F53" s="37"/>
      <c r="G53" s="37"/>
      <c r="H53" s="37"/>
      <c r="I53" s="37"/>
      <c r="J53" s="37"/>
      <c r="K53" s="37"/>
      <c r="L53" s="37"/>
      <c r="M53" s="37">
        <f t="shared" si="2"/>
        <v>0</v>
      </c>
      <c r="N53" s="37">
        <f>SUM(M53,D53)</f>
        <v>0</v>
      </c>
      <c r="P53" s="35"/>
    </row>
    <row r="54" spans="1:16" ht="15.95" customHeight="1" x14ac:dyDescent="0.15">
      <c r="A54" s="13"/>
      <c r="B54" s="19"/>
      <c r="C54" s="15" t="s">
        <v>19</v>
      </c>
      <c r="D54" s="38" t="s">
        <v>20</v>
      </c>
      <c r="E54" s="38">
        <f t="shared" ref="E54:L54" si="27">IF($M53=0,0,E53/$M53%)</f>
        <v>0</v>
      </c>
      <c r="F54" s="38">
        <f t="shared" si="27"/>
        <v>0</v>
      </c>
      <c r="G54" s="38">
        <f t="shared" si="27"/>
        <v>0</v>
      </c>
      <c r="H54" s="38">
        <f t="shared" si="27"/>
        <v>0</v>
      </c>
      <c r="I54" s="38">
        <f t="shared" si="27"/>
        <v>0</v>
      </c>
      <c r="J54" s="38">
        <f t="shared" si="27"/>
        <v>0</v>
      </c>
      <c r="K54" s="38">
        <f t="shared" si="27"/>
        <v>0</v>
      </c>
      <c r="L54" s="38">
        <f t="shared" si="27"/>
        <v>0</v>
      </c>
      <c r="M54" s="37">
        <f t="shared" si="2"/>
        <v>0</v>
      </c>
      <c r="N54" s="38" t="s">
        <v>20</v>
      </c>
      <c r="P54" s="35"/>
    </row>
    <row r="55" spans="1:16" ht="15.95" customHeight="1" x14ac:dyDescent="0.15">
      <c r="A55" s="17"/>
      <c r="B55" s="18" t="s">
        <v>44</v>
      </c>
      <c r="C55" s="11" t="s">
        <v>18</v>
      </c>
      <c r="D55" s="37">
        <v>0.4</v>
      </c>
      <c r="E55" s="37"/>
      <c r="F55" s="37"/>
      <c r="G55" s="37"/>
      <c r="H55" s="37"/>
      <c r="I55" s="37"/>
      <c r="J55" s="37"/>
      <c r="K55" s="37"/>
      <c r="L55" s="37"/>
      <c r="M55" s="37">
        <f t="shared" si="2"/>
        <v>0</v>
      </c>
      <c r="N55" s="37">
        <f>SUM(M55,D55)</f>
        <v>0.4</v>
      </c>
      <c r="P55" s="35"/>
    </row>
    <row r="56" spans="1:16" ht="15.95" customHeight="1" x14ac:dyDescent="0.15">
      <c r="A56" s="13"/>
      <c r="B56" s="19"/>
      <c r="C56" s="15" t="s">
        <v>19</v>
      </c>
      <c r="D56" s="38" t="s">
        <v>20</v>
      </c>
      <c r="E56" s="38">
        <f t="shared" ref="E56:L56" si="28">IF($M55=0,0,E55/$M55%)</f>
        <v>0</v>
      </c>
      <c r="F56" s="38">
        <f t="shared" si="28"/>
        <v>0</v>
      </c>
      <c r="G56" s="38">
        <f t="shared" si="28"/>
        <v>0</v>
      </c>
      <c r="H56" s="38">
        <f t="shared" si="28"/>
        <v>0</v>
      </c>
      <c r="I56" s="38">
        <f t="shared" si="28"/>
        <v>0</v>
      </c>
      <c r="J56" s="38">
        <f t="shared" si="28"/>
        <v>0</v>
      </c>
      <c r="K56" s="38">
        <f t="shared" si="28"/>
        <v>0</v>
      </c>
      <c r="L56" s="38">
        <f t="shared" si="28"/>
        <v>0</v>
      </c>
      <c r="M56" s="37">
        <f t="shared" si="2"/>
        <v>0</v>
      </c>
      <c r="N56" s="38" t="s">
        <v>20</v>
      </c>
      <c r="P56" s="35"/>
    </row>
    <row r="57" spans="1:16" ht="15.95" customHeight="1" x14ac:dyDescent="0.15">
      <c r="A57" s="17"/>
      <c r="B57" s="18" t="s">
        <v>45</v>
      </c>
      <c r="C57" s="11" t="s">
        <v>18</v>
      </c>
      <c r="D57" s="37"/>
      <c r="E57" s="37"/>
      <c r="F57" s="37"/>
      <c r="G57" s="37"/>
      <c r="H57" s="37"/>
      <c r="I57" s="37"/>
      <c r="J57" s="37"/>
      <c r="K57" s="37"/>
      <c r="L57" s="37"/>
      <c r="M57" s="37">
        <f t="shared" si="2"/>
        <v>0</v>
      </c>
      <c r="N57" s="37">
        <f>SUM(M57,D57)</f>
        <v>0</v>
      </c>
      <c r="P57" s="35"/>
    </row>
    <row r="58" spans="1:16" ht="15.95" customHeight="1" x14ac:dyDescent="0.15">
      <c r="A58" s="13"/>
      <c r="B58" s="19"/>
      <c r="C58" s="15" t="s">
        <v>19</v>
      </c>
      <c r="D58" s="38" t="s">
        <v>20</v>
      </c>
      <c r="E58" s="38">
        <f t="shared" ref="E58:L58" si="29">IF($M57=0,0,E57/$M57%)</f>
        <v>0</v>
      </c>
      <c r="F58" s="38">
        <f t="shared" si="29"/>
        <v>0</v>
      </c>
      <c r="G58" s="38">
        <f t="shared" si="29"/>
        <v>0</v>
      </c>
      <c r="H58" s="38">
        <f t="shared" si="29"/>
        <v>0</v>
      </c>
      <c r="I58" s="38">
        <f t="shared" si="29"/>
        <v>0</v>
      </c>
      <c r="J58" s="38">
        <f t="shared" si="29"/>
        <v>0</v>
      </c>
      <c r="K58" s="38">
        <f t="shared" si="29"/>
        <v>0</v>
      </c>
      <c r="L58" s="38">
        <f t="shared" si="29"/>
        <v>0</v>
      </c>
      <c r="M58" s="37">
        <f t="shared" si="2"/>
        <v>0</v>
      </c>
      <c r="N58" s="38" t="s">
        <v>20</v>
      </c>
      <c r="P58" s="35"/>
    </row>
    <row r="59" spans="1:16" ht="15.95" customHeight="1" x14ac:dyDescent="0.15">
      <c r="A59" s="17"/>
      <c r="B59" s="18" t="s">
        <v>46</v>
      </c>
      <c r="C59" s="11" t="s">
        <v>18</v>
      </c>
      <c r="D59" s="37"/>
      <c r="E59" s="37"/>
      <c r="F59" s="37"/>
      <c r="G59" s="37"/>
      <c r="H59" s="37"/>
      <c r="I59" s="37"/>
      <c r="J59" s="37"/>
      <c r="K59" s="37"/>
      <c r="L59" s="37"/>
      <c r="M59" s="37">
        <f t="shared" si="2"/>
        <v>0</v>
      </c>
      <c r="N59" s="37">
        <f>SUM(M59,D59)</f>
        <v>0</v>
      </c>
      <c r="P59" s="35"/>
    </row>
    <row r="60" spans="1:16" ht="15.95" customHeight="1" x14ac:dyDescent="0.15">
      <c r="A60" s="13"/>
      <c r="B60" s="19"/>
      <c r="C60" s="15" t="s">
        <v>19</v>
      </c>
      <c r="D60" s="38" t="s">
        <v>20</v>
      </c>
      <c r="E60" s="38">
        <f t="shared" ref="E60:L60" si="30">IF($M59=0,0,E59/$M59%)</f>
        <v>0</v>
      </c>
      <c r="F60" s="38">
        <f t="shared" si="30"/>
        <v>0</v>
      </c>
      <c r="G60" s="38">
        <f t="shared" si="30"/>
        <v>0</v>
      </c>
      <c r="H60" s="38">
        <f t="shared" si="30"/>
        <v>0</v>
      </c>
      <c r="I60" s="38">
        <f t="shared" si="30"/>
        <v>0</v>
      </c>
      <c r="J60" s="38">
        <f t="shared" si="30"/>
        <v>0</v>
      </c>
      <c r="K60" s="38">
        <f t="shared" si="30"/>
        <v>0</v>
      </c>
      <c r="L60" s="38">
        <f t="shared" si="30"/>
        <v>0</v>
      </c>
      <c r="M60" s="37">
        <f t="shared" si="2"/>
        <v>0</v>
      </c>
      <c r="N60" s="38" t="s">
        <v>20</v>
      </c>
      <c r="P60" s="35"/>
    </row>
    <row r="61" spans="1:16" ht="15.95" customHeight="1" x14ac:dyDescent="0.15">
      <c r="A61" s="17"/>
      <c r="B61" s="18" t="s">
        <v>47</v>
      </c>
      <c r="C61" s="11" t="s">
        <v>18</v>
      </c>
      <c r="D61" s="37"/>
      <c r="E61" s="37"/>
      <c r="F61" s="37"/>
      <c r="G61" s="37"/>
      <c r="H61" s="37"/>
      <c r="I61" s="37"/>
      <c r="J61" s="37"/>
      <c r="K61" s="37"/>
      <c r="L61" s="37"/>
      <c r="M61" s="37">
        <f t="shared" si="2"/>
        <v>0</v>
      </c>
      <c r="N61" s="37">
        <f>SUM(M61,D61)</f>
        <v>0</v>
      </c>
      <c r="P61" s="35"/>
    </row>
    <row r="62" spans="1:16" ht="15.95" customHeight="1" x14ac:dyDescent="0.15">
      <c r="A62" s="13"/>
      <c r="B62" s="19"/>
      <c r="C62" s="15" t="s">
        <v>19</v>
      </c>
      <c r="D62" s="38" t="s">
        <v>20</v>
      </c>
      <c r="E62" s="38">
        <f t="shared" ref="E62:L62" si="31">IF($M61=0,0,E61/$M61%)</f>
        <v>0</v>
      </c>
      <c r="F62" s="38">
        <f t="shared" si="31"/>
        <v>0</v>
      </c>
      <c r="G62" s="38">
        <f t="shared" si="31"/>
        <v>0</v>
      </c>
      <c r="H62" s="38">
        <f t="shared" si="31"/>
        <v>0</v>
      </c>
      <c r="I62" s="38">
        <f t="shared" si="31"/>
        <v>0</v>
      </c>
      <c r="J62" s="38">
        <f t="shared" si="31"/>
        <v>0</v>
      </c>
      <c r="K62" s="38">
        <f t="shared" si="31"/>
        <v>0</v>
      </c>
      <c r="L62" s="38">
        <f t="shared" si="31"/>
        <v>0</v>
      </c>
      <c r="M62" s="37">
        <f t="shared" si="2"/>
        <v>0</v>
      </c>
      <c r="N62" s="38" t="s">
        <v>20</v>
      </c>
      <c r="P62" s="35"/>
    </row>
    <row r="63" spans="1:16" ht="15.95" customHeight="1" x14ac:dyDescent="0.15">
      <c r="A63" s="17"/>
      <c r="B63" s="18" t="s">
        <v>48</v>
      </c>
      <c r="C63" s="11" t="s">
        <v>18</v>
      </c>
      <c r="D63" s="37"/>
      <c r="E63" s="37"/>
      <c r="F63" s="37"/>
      <c r="G63" s="37"/>
      <c r="H63" s="37"/>
      <c r="I63" s="37"/>
      <c r="J63" s="37"/>
      <c r="K63" s="37"/>
      <c r="L63" s="37"/>
      <c r="M63" s="37">
        <f t="shared" si="2"/>
        <v>0</v>
      </c>
      <c r="N63" s="37">
        <f>SUM(M63,D63)</f>
        <v>0</v>
      </c>
      <c r="P63" s="35"/>
    </row>
    <row r="64" spans="1:16" ht="15.95" customHeight="1" x14ac:dyDescent="0.15">
      <c r="A64" s="13"/>
      <c r="B64" s="19"/>
      <c r="C64" s="15" t="s">
        <v>19</v>
      </c>
      <c r="D64" s="38" t="s">
        <v>20</v>
      </c>
      <c r="E64" s="38">
        <f t="shared" ref="E64:L64" si="32">IF($M63=0,0,E63/$M63%)</f>
        <v>0</v>
      </c>
      <c r="F64" s="38">
        <f t="shared" si="32"/>
        <v>0</v>
      </c>
      <c r="G64" s="38">
        <f t="shared" si="32"/>
        <v>0</v>
      </c>
      <c r="H64" s="38">
        <f t="shared" si="32"/>
        <v>0</v>
      </c>
      <c r="I64" s="38">
        <f t="shared" si="32"/>
        <v>0</v>
      </c>
      <c r="J64" s="38">
        <f t="shared" si="32"/>
        <v>0</v>
      </c>
      <c r="K64" s="38">
        <f t="shared" si="32"/>
        <v>0</v>
      </c>
      <c r="L64" s="38">
        <f t="shared" si="32"/>
        <v>0</v>
      </c>
      <c r="M64" s="37">
        <f t="shared" si="2"/>
        <v>0</v>
      </c>
      <c r="N64" s="38" t="s">
        <v>20</v>
      </c>
      <c r="P64" s="35"/>
    </row>
    <row r="65" spans="1:16" ht="15.95" customHeight="1" x14ac:dyDescent="0.15">
      <c r="A65" s="17"/>
      <c r="B65" s="18" t="s">
        <v>49</v>
      </c>
      <c r="C65" s="11" t="s">
        <v>18</v>
      </c>
      <c r="D65" s="37">
        <v>79.600000000000009</v>
      </c>
      <c r="E65" s="37">
        <v>0</v>
      </c>
      <c r="F65" s="37">
        <v>0</v>
      </c>
      <c r="G65" s="37">
        <v>0</v>
      </c>
      <c r="H65" s="37">
        <v>0.2</v>
      </c>
      <c r="I65" s="37">
        <v>0.2</v>
      </c>
      <c r="J65" s="37"/>
      <c r="K65" s="37"/>
      <c r="L65" s="37"/>
      <c r="M65" s="37">
        <f t="shared" si="2"/>
        <v>0.4</v>
      </c>
      <c r="N65" s="37">
        <f>SUM(M65,D65)</f>
        <v>80.000000000000014</v>
      </c>
      <c r="P65" s="35"/>
    </row>
    <row r="66" spans="1:16" ht="15.95" customHeight="1" x14ac:dyDescent="0.15">
      <c r="A66" s="13"/>
      <c r="B66" s="19"/>
      <c r="C66" s="15" t="s">
        <v>19</v>
      </c>
      <c r="D66" s="38" t="s">
        <v>20</v>
      </c>
      <c r="E66" s="38">
        <f t="shared" ref="E66:L66" si="33">IF($M65=0,0,E65/$M65%)</f>
        <v>0</v>
      </c>
      <c r="F66" s="38">
        <f t="shared" si="33"/>
        <v>0</v>
      </c>
      <c r="G66" s="38">
        <f t="shared" si="33"/>
        <v>0</v>
      </c>
      <c r="H66" s="38">
        <f t="shared" si="33"/>
        <v>50</v>
      </c>
      <c r="I66" s="38">
        <f t="shared" si="33"/>
        <v>50</v>
      </c>
      <c r="J66" s="38">
        <f t="shared" si="33"/>
        <v>0</v>
      </c>
      <c r="K66" s="38">
        <f t="shared" si="33"/>
        <v>0</v>
      </c>
      <c r="L66" s="38">
        <f t="shared" si="33"/>
        <v>0</v>
      </c>
      <c r="M66" s="37">
        <f t="shared" si="2"/>
        <v>100</v>
      </c>
      <c r="N66" s="38" t="s">
        <v>20</v>
      </c>
      <c r="P66" s="35"/>
    </row>
    <row r="67" spans="1:16" ht="15.95" customHeight="1" x14ac:dyDescent="0.15">
      <c r="A67" s="17"/>
      <c r="B67" s="18" t="s">
        <v>50</v>
      </c>
      <c r="C67" s="11" t="s">
        <v>18</v>
      </c>
      <c r="D67" s="37">
        <v>0.1</v>
      </c>
      <c r="E67" s="37"/>
      <c r="F67" s="37"/>
      <c r="G67" s="37"/>
      <c r="H67" s="37"/>
      <c r="I67" s="37"/>
      <c r="J67" s="37"/>
      <c r="K67" s="37"/>
      <c r="L67" s="37"/>
      <c r="M67" s="37">
        <f t="shared" si="2"/>
        <v>0</v>
      </c>
      <c r="N67" s="37">
        <f>SUM(M67,D67)</f>
        <v>0.1</v>
      </c>
      <c r="P67" s="35"/>
    </row>
    <row r="68" spans="1:16" ht="15.95" customHeight="1" x14ac:dyDescent="0.15">
      <c r="A68" s="13"/>
      <c r="B68" s="19"/>
      <c r="C68" s="15" t="s">
        <v>19</v>
      </c>
      <c r="D68" s="38" t="s">
        <v>20</v>
      </c>
      <c r="E68" s="38">
        <f t="shared" ref="E68:L68" si="34">IF($M67=0,0,E67/$M67%)</f>
        <v>0</v>
      </c>
      <c r="F68" s="38">
        <f t="shared" si="34"/>
        <v>0</v>
      </c>
      <c r="G68" s="38">
        <f t="shared" si="34"/>
        <v>0</v>
      </c>
      <c r="H68" s="38">
        <f t="shared" si="34"/>
        <v>0</v>
      </c>
      <c r="I68" s="38">
        <f t="shared" si="34"/>
        <v>0</v>
      </c>
      <c r="J68" s="38">
        <f t="shared" si="34"/>
        <v>0</v>
      </c>
      <c r="K68" s="38">
        <f t="shared" si="34"/>
        <v>0</v>
      </c>
      <c r="L68" s="38">
        <f t="shared" si="34"/>
        <v>0</v>
      </c>
      <c r="M68" s="37">
        <f t="shared" si="2"/>
        <v>0</v>
      </c>
      <c r="N68" s="38" t="s">
        <v>20</v>
      </c>
      <c r="P68" s="35"/>
    </row>
    <row r="69" spans="1:16" ht="15.95" customHeight="1" x14ac:dyDescent="0.15">
      <c r="A69" s="17"/>
      <c r="B69" s="18" t="s">
        <v>51</v>
      </c>
      <c r="C69" s="11" t="s">
        <v>18</v>
      </c>
      <c r="D69" s="37"/>
      <c r="E69" s="37"/>
      <c r="F69" s="37"/>
      <c r="G69" s="37"/>
      <c r="H69" s="37"/>
      <c r="I69" s="37"/>
      <c r="J69" s="37"/>
      <c r="K69" s="37"/>
      <c r="L69" s="37"/>
      <c r="M69" s="37">
        <f t="shared" si="2"/>
        <v>0</v>
      </c>
      <c r="N69" s="37">
        <f>SUM(M69,D69)</f>
        <v>0</v>
      </c>
      <c r="P69" s="35"/>
    </row>
    <row r="70" spans="1:16" ht="15.95" customHeight="1" x14ac:dyDescent="0.15">
      <c r="A70" s="13"/>
      <c r="B70" s="19"/>
      <c r="C70" s="15" t="s">
        <v>19</v>
      </c>
      <c r="D70" s="38" t="s">
        <v>20</v>
      </c>
      <c r="E70" s="38">
        <f t="shared" ref="E70:L70" si="35">IF($M69=0,0,E69/$M69%)</f>
        <v>0</v>
      </c>
      <c r="F70" s="38">
        <f t="shared" si="35"/>
        <v>0</v>
      </c>
      <c r="G70" s="38">
        <f t="shared" si="35"/>
        <v>0</v>
      </c>
      <c r="H70" s="38">
        <f t="shared" si="35"/>
        <v>0</v>
      </c>
      <c r="I70" s="38">
        <f t="shared" si="35"/>
        <v>0</v>
      </c>
      <c r="J70" s="38">
        <f t="shared" si="35"/>
        <v>0</v>
      </c>
      <c r="K70" s="38">
        <f t="shared" si="35"/>
        <v>0</v>
      </c>
      <c r="L70" s="38">
        <f t="shared" si="35"/>
        <v>0</v>
      </c>
      <c r="M70" s="37">
        <f t="shared" si="2"/>
        <v>0</v>
      </c>
      <c r="N70" s="38" t="s">
        <v>20</v>
      </c>
      <c r="P70" s="35"/>
    </row>
    <row r="71" spans="1:16" ht="15.95" customHeight="1" x14ac:dyDescent="0.15">
      <c r="A71" s="17"/>
      <c r="B71" s="18" t="s">
        <v>52</v>
      </c>
      <c r="C71" s="11" t="s">
        <v>18</v>
      </c>
      <c r="D71" s="37"/>
      <c r="E71" s="37"/>
      <c r="F71" s="37"/>
      <c r="G71" s="37"/>
      <c r="H71" s="37"/>
      <c r="I71" s="37"/>
      <c r="J71" s="37"/>
      <c r="K71" s="37"/>
      <c r="L71" s="37"/>
      <c r="M71" s="37">
        <f t="shared" si="2"/>
        <v>0</v>
      </c>
      <c r="N71" s="37">
        <f>SUM(M71,D71)</f>
        <v>0</v>
      </c>
      <c r="P71" s="35"/>
    </row>
    <row r="72" spans="1:16" ht="15.95" customHeight="1" x14ac:dyDescent="0.15">
      <c r="A72" s="13"/>
      <c r="B72" s="19"/>
      <c r="C72" s="15" t="s">
        <v>19</v>
      </c>
      <c r="D72" s="38" t="s">
        <v>20</v>
      </c>
      <c r="E72" s="38">
        <f t="shared" ref="E72:L72" si="36">IF($M71=0,0,E71/$M71%)</f>
        <v>0</v>
      </c>
      <c r="F72" s="38">
        <f t="shared" si="36"/>
        <v>0</v>
      </c>
      <c r="G72" s="38">
        <f t="shared" si="36"/>
        <v>0</v>
      </c>
      <c r="H72" s="38">
        <f t="shared" si="36"/>
        <v>0</v>
      </c>
      <c r="I72" s="38">
        <f t="shared" si="36"/>
        <v>0</v>
      </c>
      <c r="J72" s="38">
        <f t="shared" si="36"/>
        <v>0</v>
      </c>
      <c r="K72" s="38">
        <f t="shared" si="36"/>
        <v>0</v>
      </c>
      <c r="L72" s="38">
        <f t="shared" si="36"/>
        <v>0</v>
      </c>
      <c r="M72" s="37">
        <f t="shared" si="2"/>
        <v>0</v>
      </c>
      <c r="N72" s="38" t="s">
        <v>20</v>
      </c>
      <c r="P72" s="35"/>
    </row>
    <row r="73" spans="1:16" ht="15.95" customHeight="1" x14ac:dyDescent="0.15">
      <c r="A73" s="17"/>
      <c r="B73" s="18" t="s">
        <v>53</v>
      </c>
      <c r="C73" s="11" t="s">
        <v>18</v>
      </c>
      <c r="D73" s="37">
        <v>4</v>
      </c>
      <c r="E73" s="37"/>
      <c r="F73" s="37"/>
      <c r="G73" s="37"/>
      <c r="H73" s="37"/>
      <c r="I73" s="37"/>
      <c r="J73" s="37"/>
      <c r="K73" s="37"/>
      <c r="L73" s="37"/>
      <c r="M73" s="37">
        <f t="shared" si="2"/>
        <v>0</v>
      </c>
      <c r="N73" s="37">
        <f>SUM(M73,D73)</f>
        <v>4</v>
      </c>
      <c r="P73" s="35"/>
    </row>
    <row r="74" spans="1:16" ht="15.95" customHeight="1" x14ac:dyDescent="0.15">
      <c r="A74" s="13"/>
      <c r="B74" s="19"/>
      <c r="C74" s="15" t="s">
        <v>19</v>
      </c>
      <c r="D74" s="38" t="s">
        <v>20</v>
      </c>
      <c r="E74" s="38">
        <f t="shared" ref="E74:L74" si="37">IF($M73=0,0,E73/$M73%)</f>
        <v>0</v>
      </c>
      <c r="F74" s="38">
        <f t="shared" si="37"/>
        <v>0</v>
      </c>
      <c r="G74" s="38">
        <f t="shared" si="37"/>
        <v>0</v>
      </c>
      <c r="H74" s="38">
        <f t="shared" si="37"/>
        <v>0</v>
      </c>
      <c r="I74" s="38">
        <f t="shared" si="37"/>
        <v>0</v>
      </c>
      <c r="J74" s="38">
        <f t="shared" si="37"/>
        <v>0</v>
      </c>
      <c r="K74" s="38">
        <f t="shared" si="37"/>
        <v>0</v>
      </c>
      <c r="L74" s="38">
        <f t="shared" si="37"/>
        <v>0</v>
      </c>
      <c r="M74" s="37">
        <f t="shared" si="2"/>
        <v>0</v>
      </c>
      <c r="N74" s="38" t="s">
        <v>20</v>
      </c>
      <c r="P74" s="35"/>
    </row>
    <row r="75" spans="1:16" ht="15.95" customHeight="1" x14ac:dyDescent="0.15">
      <c r="A75" s="17"/>
      <c r="B75" s="18" t="s">
        <v>54</v>
      </c>
      <c r="C75" s="11" t="s">
        <v>18</v>
      </c>
      <c r="D75" s="37"/>
      <c r="E75" s="37"/>
      <c r="F75" s="37"/>
      <c r="G75" s="37"/>
      <c r="H75" s="37"/>
      <c r="I75" s="37"/>
      <c r="J75" s="37"/>
      <c r="K75" s="37"/>
      <c r="L75" s="37"/>
      <c r="M75" s="37">
        <f t="shared" si="2"/>
        <v>0</v>
      </c>
      <c r="N75" s="37">
        <f>SUM(M75,D75)</f>
        <v>0</v>
      </c>
      <c r="P75" s="35"/>
    </row>
    <row r="76" spans="1:16" ht="15.95" customHeight="1" x14ac:dyDescent="0.15">
      <c r="A76" s="13"/>
      <c r="B76" s="19"/>
      <c r="C76" s="15" t="s">
        <v>19</v>
      </c>
      <c r="D76" s="38" t="s">
        <v>20</v>
      </c>
      <c r="E76" s="38">
        <f t="shared" ref="E76:L76" si="38">IF($M75=0,0,E75/$M75%)</f>
        <v>0</v>
      </c>
      <c r="F76" s="38">
        <f t="shared" si="38"/>
        <v>0</v>
      </c>
      <c r="G76" s="38">
        <f t="shared" si="38"/>
        <v>0</v>
      </c>
      <c r="H76" s="38">
        <f t="shared" si="38"/>
        <v>0</v>
      </c>
      <c r="I76" s="38">
        <f t="shared" si="38"/>
        <v>0</v>
      </c>
      <c r="J76" s="38">
        <f t="shared" si="38"/>
        <v>0</v>
      </c>
      <c r="K76" s="38">
        <f t="shared" si="38"/>
        <v>0</v>
      </c>
      <c r="L76" s="38">
        <f t="shared" si="38"/>
        <v>0</v>
      </c>
      <c r="M76" s="37">
        <f t="shared" si="2"/>
        <v>0</v>
      </c>
      <c r="N76" s="38" t="s">
        <v>20</v>
      </c>
      <c r="P76" s="35"/>
    </row>
    <row r="77" spans="1:16" ht="15.95" customHeight="1" x14ac:dyDescent="0.15">
      <c r="A77" s="17"/>
      <c r="B77" s="18" t="s">
        <v>55</v>
      </c>
      <c r="C77" s="11" t="s">
        <v>18</v>
      </c>
      <c r="D77" s="37"/>
      <c r="E77" s="37"/>
      <c r="F77" s="37"/>
      <c r="G77" s="37"/>
      <c r="H77" s="37"/>
      <c r="I77" s="37"/>
      <c r="J77" s="37"/>
      <c r="K77" s="37"/>
      <c r="L77" s="37"/>
      <c r="M77" s="37">
        <f t="shared" si="2"/>
        <v>0</v>
      </c>
      <c r="N77" s="37">
        <f>SUM(M77,D77)</f>
        <v>0</v>
      </c>
      <c r="P77" s="35"/>
    </row>
    <row r="78" spans="1:16" ht="15.95" customHeight="1" x14ac:dyDescent="0.15">
      <c r="A78" s="13"/>
      <c r="B78" s="19"/>
      <c r="C78" s="15" t="s">
        <v>19</v>
      </c>
      <c r="D78" s="38" t="s">
        <v>20</v>
      </c>
      <c r="E78" s="38">
        <f t="shared" ref="E78:L78" si="39">IF($M77=0,0,E77/$M77%)</f>
        <v>0</v>
      </c>
      <c r="F78" s="38">
        <f t="shared" si="39"/>
        <v>0</v>
      </c>
      <c r="G78" s="38">
        <f t="shared" si="39"/>
        <v>0</v>
      </c>
      <c r="H78" s="38">
        <f t="shared" si="39"/>
        <v>0</v>
      </c>
      <c r="I78" s="38">
        <f t="shared" si="39"/>
        <v>0</v>
      </c>
      <c r="J78" s="38">
        <f t="shared" si="39"/>
        <v>0</v>
      </c>
      <c r="K78" s="38">
        <f t="shared" si="39"/>
        <v>0</v>
      </c>
      <c r="L78" s="38">
        <f t="shared" si="39"/>
        <v>0</v>
      </c>
      <c r="M78" s="37">
        <f t="shared" si="2"/>
        <v>0</v>
      </c>
      <c r="N78" s="38" t="s">
        <v>20</v>
      </c>
      <c r="P78" s="35"/>
    </row>
    <row r="79" spans="1:16" ht="15.75" customHeight="1" x14ac:dyDescent="0.15">
      <c r="A79" s="17"/>
      <c r="B79" s="18" t="s">
        <v>56</v>
      </c>
      <c r="C79" s="11" t="s">
        <v>18</v>
      </c>
      <c r="D79" s="37">
        <v>1.9</v>
      </c>
      <c r="E79" s="37"/>
      <c r="F79" s="37"/>
      <c r="G79" s="37"/>
      <c r="H79" s="37"/>
      <c r="I79" s="37"/>
      <c r="J79" s="37"/>
      <c r="K79" s="37"/>
      <c r="L79" s="37"/>
      <c r="M79" s="37">
        <f t="shared" si="2"/>
        <v>0</v>
      </c>
      <c r="N79" s="37">
        <f>SUM(M79,D79)</f>
        <v>1.9</v>
      </c>
      <c r="P79" s="35"/>
    </row>
    <row r="80" spans="1:16" ht="15.75" customHeight="1" x14ac:dyDescent="0.15">
      <c r="A80" s="13"/>
      <c r="B80" s="19"/>
      <c r="C80" s="15" t="s">
        <v>19</v>
      </c>
      <c r="D80" s="38" t="s">
        <v>20</v>
      </c>
      <c r="E80" s="38">
        <f t="shared" ref="E80:L80" si="40">IF($M79=0,0,E79/$M79%)</f>
        <v>0</v>
      </c>
      <c r="F80" s="38">
        <f t="shared" si="40"/>
        <v>0</v>
      </c>
      <c r="G80" s="38">
        <f t="shared" si="40"/>
        <v>0</v>
      </c>
      <c r="H80" s="38">
        <f t="shared" si="40"/>
        <v>0</v>
      </c>
      <c r="I80" s="38">
        <f t="shared" si="40"/>
        <v>0</v>
      </c>
      <c r="J80" s="38">
        <f t="shared" si="40"/>
        <v>0</v>
      </c>
      <c r="K80" s="38">
        <f t="shared" si="40"/>
        <v>0</v>
      </c>
      <c r="L80" s="38">
        <f t="shared" si="40"/>
        <v>0</v>
      </c>
      <c r="M80" s="37">
        <f t="shared" si="2"/>
        <v>0</v>
      </c>
      <c r="N80" s="38" t="s">
        <v>20</v>
      </c>
      <c r="P80" s="35"/>
    </row>
    <row r="81" spans="1:16" ht="15.75" customHeight="1" x14ac:dyDescent="0.15">
      <c r="A81" s="9" t="s">
        <v>57</v>
      </c>
      <c r="B81" s="10"/>
      <c r="C81" s="11" t="s">
        <v>18</v>
      </c>
      <c r="D81" s="37">
        <f>SUMIF($C$83:$C$102,"出荷量",D83:D102)</f>
        <v>0</v>
      </c>
      <c r="E81" s="37">
        <f t="shared" ref="E81:M81" si="41">SUMIF($C$83:$C$102,"出荷量",E83:E102)</f>
        <v>0</v>
      </c>
      <c r="F81" s="37">
        <f t="shared" si="41"/>
        <v>0</v>
      </c>
      <c r="G81" s="37">
        <f t="shared" si="41"/>
        <v>0</v>
      </c>
      <c r="H81" s="37">
        <f t="shared" si="41"/>
        <v>0</v>
      </c>
      <c r="I81" s="37">
        <f t="shared" si="41"/>
        <v>0</v>
      </c>
      <c r="J81" s="37">
        <f t="shared" si="41"/>
        <v>0</v>
      </c>
      <c r="K81" s="37">
        <f t="shared" si="41"/>
        <v>0</v>
      </c>
      <c r="L81" s="37">
        <f t="shared" si="41"/>
        <v>0</v>
      </c>
      <c r="M81" s="37">
        <f t="shared" si="41"/>
        <v>0</v>
      </c>
      <c r="N81" s="37">
        <f>SUM(M81,D81)</f>
        <v>0</v>
      </c>
      <c r="P81" s="35"/>
    </row>
    <row r="82" spans="1:16" ht="15.75" customHeight="1" x14ac:dyDescent="0.15">
      <c r="A82" s="13"/>
      <c r="B82" s="14"/>
      <c r="C82" s="15" t="s">
        <v>19</v>
      </c>
      <c r="D82" s="38" t="s">
        <v>20</v>
      </c>
      <c r="E82" s="38">
        <f t="shared" ref="E82:L82" si="42">IF($M81=0,0,E81/$M81%)</f>
        <v>0</v>
      </c>
      <c r="F82" s="38">
        <f t="shared" si="42"/>
        <v>0</v>
      </c>
      <c r="G82" s="38">
        <f t="shared" si="42"/>
        <v>0</v>
      </c>
      <c r="H82" s="38">
        <f t="shared" si="42"/>
        <v>0</v>
      </c>
      <c r="I82" s="38">
        <f t="shared" si="42"/>
        <v>0</v>
      </c>
      <c r="J82" s="38">
        <f t="shared" si="42"/>
        <v>0</v>
      </c>
      <c r="K82" s="38">
        <f t="shared" si="42"/>
        <v>0</v>
      </c>
      <c r="L82" s="38">
        <f t="shared" si="42"/>
        <v>0</v>
      </c>
      <c r="M82" s="37">
        <f>SUM(E82:L82)</f>
        <v>0</v>
      </c>
      <c r="N82" s="38" t="s">
        <v>20</v>
      </c>
      <c r="P82" s="35"/>
    </row>
    <row r="83" spans="1:16" ht="15.95" customHeight="1" x14ac:dyDescent="0.15">
      <c r="A83" s="17"/>
      <c r="B83" s="18" t="s">
        <v>60</v>
      </c>
      <c r="C83" s="11" t="s">
        <v>18</v>
      </c>
      <c r="D83" s="37"/>
      <c r="E83" s="37"/>
      <c r="F83" s="37"/>
      <c r="G83" s="37"/>
      <c r="H83" s="37"/>
      <c r="I83" s="37"/>
      <c r="J83" s="37"/>
      <c r="K83" s="37"/>
      <c r="L83" s="37"/>
      <c r="M83" s="37">
        <f t="shared" si="2"/>
        <v>0</v>
      </c>
      <c r="N83" s="37">
        <f>SUM(M83,D83)</f>
        <v>0</v>
      </c>
      <c r="P83" s="35"/>
    </row>
    <row r="84" spans="1:16" ht="15.95" customHeight="1" x14ac:dyDescent="0.15">
      <c r="A84" s="13"/>
      <c r="B84" s="19"/>
      <c r="C84" s="15" t="s">
        <v>19</v>
      </c>
      <c r="D84" s="38" t="s">
        <v>20</v>
      </c>
      <c r="E84" s="38">
        <f t="shared" ref="E84:L84" si="43">IF($M83=0,0,E83/$M83%)</f>
        <v>0</v>
      </c>
      <c r="F84" s="38">
        <f t="shared" si="43"/>
        <v>0</v>
      </c>
      <c r="G84" s="38">
        <f t="shared" si="43"/>
        <v>0</v>
      </c>
      <c r="H84" s="38">
        <f t="shared" si="43"/>
        <v>0</v>
      </c>
      <c r="I84" s="38">
        <f t="shared" si="43"/>
        <v>0</v>
      </c>
      <c r="J84" s="38">
        <f t="shared" si="43"/>
        <v>0</v>
      </c>
      <c r="K84" s="38">
        <f t="shared" si="43"/>
        <v>0</v>
      </c>
      <c r="L84" s="38">
        <f t="shared" si="43"/>
        <v>0</v>
      </c>
      <c r="M84" s="37">
        <f t="shared" si="2"/>
        <v>0</v>
      </c>
      <c r="N84" s="38" t="s">
        <v>20</v>
      </c>
      <c r="P84" s="35"/>
    </row>
    <row r="85" spans="1:16" ht="15.95" customHeight="1" x14ac:dyDescent="0.15">
      <c r="A85" s="17"/>
      <c r="B85" s="18" t="s">
        <v>61</v>
      </c>
      <c r="C85" s="11" t="s">
        <v>18</v>
      </c>
      <c r="D85" s="37"/>
      <c r="E85" s="37"/>
      <c r="F85" s="37"/>
      <c r="G85" s="37"/>
      <c r="H85" s="37"/>
      <c r="I85" s="37"/>
      <c r="J85" s="37"/>
      <c r="K85" s="37"/>
      <c r="L85" s="37"/>
      <c r="M85" s="37">
        <f t="shared" si="2"/>
        <v>0</v>
      </c>
      <c r="N85" s="37">
        <f>SUM(M85,D85)</f>
        <v>0</v>
      </c>
      <c r="P85" s="35"/>
    </row>
    <row r="86" spans="1:16" ht="15.95" customHeight="1" x14ac:dyDescent="0.15">
      <c r="A86" s="13"/>
      <c r="B86" s="19"/>
      <c r="C86" s="15" t="s">
        <v>19</v>
      </c>
      <c r="D86" s="38" t="s">
        <v>20</v>
      </c>
      <c r="E86" s="38">
        <f t="shared" ref="E86:L86" si="44">IF($M85=0,0,E85/$M85%)</f>
        <v>0</v>
      </c>
      <c r="F86" s="38">
        <f t="shared" si="44"/>
        <v>0</v>
      </c>
      <c r="G86" s="38">
        <f t="shared" si="44"/>
        <v>0</v>
      </c>
      <c r="H86" s="38">
        <f t="shared" si="44"/>
        <v>0</v>
      </c>
      <c r="I86" s="38">
        <f t="shared" si="44"/>
        <v>0</v>
      </c>
      <c r="J86" s="38">
        <f t="shared" si="44"/>
        <v>0</v>
      </c>
      <c r="K86" s="38">
        <f t="shared" si="44"/>
        <v>0</v>
      </c>
      <c r="L86" s="38">
        <f t="shared" si="44"/>
        <v>0</v>
      </c>
      <c r="M86" s="37">
        <f t="shared" si="2"/>
        <v>0</v>
      </c>
      <c r="N86" s="38" t="s">
        <v>20</v>
      </c>
      <c r="P86" s="35"/>
    </row>
    <row r="87" spans="1:16" ht="15.95" customHeight="1" x14ac:dyDescent="0.15">
      <c r="A87" s="17"/>
      <c r="B87" s="18" t="s">
        <v>62</v>
      </c>
      <c r="C87" s="11" t="s">
        <v>18</v>
      </c>
      <c r="D87" s="37"/>
      <c r="E87" s="37"/>
      <c r="F87" s="37"/>
      <c r="G87" s="37"/>
      <c r="H87" s="37"/>
      <c r="I87" s="37"/>
      <c r="J87" s="37"/>
      <c r="K87" s="37"/>
      <c r="L87" s="37"/>
      <c r="M87" s="37">
        <f t="shared" si="2"/>
        <v>0</v>
      </c>
      <c r="N87" s="37">
        <f>SUM(M87,D87)</f>
        <v>0</v>
      </c>
      <c r="P87" s="35"/>
    </row>
    <row r="88" spans="1:16" ht="15.95" customHeight="1" x14ac:dyDescent="0.15">
      <c r="A88" s="13"/>
      <c r="B88" s="19"/>
      <c r="C88" s="15" t="s">
        <v>19</v>
      </c>
      <c r="D88" s="38" t="s">
        <v>20</v>
      </c>
      <c r="E88" s="38">
        <f t="shared" ref="E88:L88" si="45">IF($M87=0,0,E87/$M87%)</f>
        <v>0</v>
      </c>
      <c r="F88" s="38">
        <f t="shared" si="45"/>
        <v>0</v>
      </c>
      <c r="G88" s="38">
        <f t="shared" si="45"/>
        <v>0</v>
      </c>
      <c r="H88" s="38">
        <f t="shared" si="45"/>
        <v>0</v>
      </c>
      <c r="I88" s="38">
        <f t="shared" si="45"/>
        <v>0</v>
      </c>
      <c r="J88" s="38">
        <f t="shared" si="45"/>
        <v>0</v>
      </c>
      <c r="K88" s="38">
        <f t="shared" si="45"/>
        <v>0</v>
      </c>
      <c r="L88" s="38">
        <f t="shared" si="45"/>
        <v>0</v>
      </c>
      <c r="M88" s="37">
        <f t="shared" si="2"/>
        <v>0</v>
      </c>
      <c r="N88" s="38" t="s">
        <v>20</v>
      </c>
      <c r="P88" s="35"/>
    </row>
    <row r="89" spans="1:16" ht="15.95" customHeight="1" x14ac:dyDescent="0.15">
      <c r="A89" s="17"/>
      <c r="B89" s="18" t="s">
        <v>63</v>
      </c>
      <c r="C89" s="11" t="s">
        <v>18</v>
      </c>
      <c r="D89" s="37"/>
      <c r="E89" s="37"/>
      <c r="F89" s="37"/>
      <c r="G89" s="37"/>
      <c r="H89" s="37"/>
      <c r="I89" s="37"/>
      <c r="J89" s="37"/>
      <c r="K89" s="37"/>
      <c r="L89" s="37"/>
      <c r="M89" s="37">
        <f t="shared" si="2"/>
        <v>0</v>
      </c>
      <c r="N89" s="37">
        <f>SUM(M89,D89)</f>
        <v>0</v>
      </c>
      <c r="P89" s="35"/>
    </row>
    <row r="90" spans="1:16" ht="15.95" customHeight="1" x14ac:dyDescent="0.15">
      <c r="A90" s="13"/>
      <c r="B90" s="19"/>
      <c r="C90" s="15" t="s">
        <v>19</v>
      </c>
      <c r="D90" s="38" t="s">
        <v>20</v>
      </c>
      <c r="E90" s="38">
        <f t="shared" ref="E90:L90" si="46">IF($M89=0,0,E89/$M89%)</f>
        <v>0</v>
      </c>
      <c r="F90" s="38">
        <f t="shared" si="46"/>
        <v>0</v>
      </c>
      <c r="G90" s="38">
        <f t="shared" si="46"/>
        <v>0</v>
      </c>
      <c r="H90" s="38">
        <f t="shared" si="46"/>
        <v>0</v>
      </c>
      <c r="I90" s="38">
        <f t="shared" si="46"/>
        <v>0</v>
      </c>
      <c r="J90" s="38">
        <f t="shared" si="46"/>
        <v>0</v>
      </c>
      <c r="K90" s="38">
        <f t="shared" si="46"/>
        <v>0</v>
      </c>
      <c r="L90" s="38">
        <f t="shared" si="46"/>
        <v>0</v>
      </c>
      <c r="M90" s="37">
        <f t="shared" si="2"/>
        <v>0</v>
      </c>
      <c r="N90" s="38" t="s">
        <v>20</v>
      </c>
      <c r="P90" s="35"/>
    </row>
    <row r="91" spans="1:16" ht="15.95" customHeight="1" x14ac:dyDescent="0.15">
      <c r="A91" s="17"/>
      <c r="B91" s="18" t="s">
        <v>64</v>
      </c>
      <c r="C91" s="11" t="s">
        <v>18</v>
      </c>
      <c r="D91" s="37"/>
      <c r="E91" s="37"/>
      <c r="F91" s="37"/>
      <c r="G91" s="37"/>
      <c r="H91" s="37"/>
      <c r="I91" s="37"/>
      <c r="J91" s="37"/>
      <c r="K91" s="37"/>
      <c r="L91" s="37"/>
      <c r="M91" s="37">
        <f t="shared" si="2"/>
        <v>0</v>
      </c>
      <c r="N91" s="37">
        <f>SUM(M91,D91)</f>
        <v>0</v>
      </c>
      <c r="P91" s="35"/>
    </row>
    <row r="92" spans="1:16" ht="15.95" customHeight="1" x14ac:dyDescent="0.15">
      <c r="A92" s="13"/>
      <c r="B92" s="19"/>
      <c r="C92" s="15" t="s">
        <v>19</v>
      </c>
      <c r="D92" s="38" t="s">
        <v>20</v>
      </c>
      <c r="E92" s="38">
        <f t="shared" ref="E92:L92" si="47">IF($M91=0,0,E91/$M91%)</f>
        <v>0</v>
      </c>
      <c r="F92" s="38">
        <f t="shared" si="47"/>
        <v>0</v>
      </c>
      <c r="G92" s="38">
        <f t="shared" si="47"/>
        <v>0</v>
      </c>
      <c r="H92" s="38">
        <f t="shared" si="47"/>
        <v>0</v>
      </c>
      <c r="I92" s="38">
        <f t="shared" si="47"/>
        <v>0</v>
      </c>
      <c r="J92" s="38">
        <f t="shared" si="47"/>
        <v>0</v>
      </c>
      <c r="K92" s="38">
        <f t="shared" si="47"/>
        <v>0</v>
      </c>
      <c r="L92" s="38">
        <f t="shared" si="47"/>
        <v>0</v>
      </c>
      <c r="M92" s="37">
        <f t="shared" si="2"/>
        <v>0</v>
      </c>
      <c r="N92" s="38" t="s">
        <v>20</v>
      </c>
      <c r="P92" s="35"/>
    </row>
    <row r="93" spans="1:16" ht="15.95" customHeight="1" x14ac:dyDescent="0.15">
      <c r="A93" s="17"/>
      <c r="B93" s="18" t="s">
        <v>65</v>
      </c>
      <c r="C93" s="11" t="s">
        <v>18</v>
      </c>
      <c r="D93" s="37"/>
      <c r="E93" s="37"/>
      <c r="F93" s="37"/>
      <c r="G93" s="37"/>
      <c r="H93" s="37"/>
      <c r="I93" s="37"/>
      <c r="J93" s="37"/>
      <c r="K93" s="37"/>
      <c r="L93" s="37"/>
      <c r="M93" s="37">
        <f t="shared" si="2"/>
        <v>0</v>
      </c>
      <c r="N93" s="37">
        <f>SUM(M93,D93)</f>
        <v>0</v>
      </c>
      <c r="P93" s="35"/>
    </row>
    <row r="94" spans="1:16" ht="15.95" customHeight="1" x14ac:dyDescent="0.15">
      <c r="A94" s="13"/>
      <c r="B94" s="19"/>
      <c r="C94" s="15" t="s">
        <v>19</v>
      </c>
      <c r="D94" s="38" t="s">
        <v>20</v>
      </c>
      <c r="E94" s="38">
        <f t="shared" ref="E94:L94" si="48">IF($M93=0,0,E93/$M93%)</f>
        <v>0</v>
      </c>
      <c r="F94" s="38">
        <f t="shared" si="48"/>
        <v>0</v>
      </c>
      <c r="G94" s="38">
        <f t="shared" si="48"/>
        <v>0</v>
      </c>
      <c r="H94" s="38">
        <f t="shared" si="48"/>
        <v>0</v>
      </c>
      <c r="I94" s="38">
        <f t="shared" si="48"/>
        <v>0</v>
      </c>
      <c r="J94" s="38">
        <f t="shared" si="48"/>
        <v>0</v>
      </c>
      <c r="K94" s="38">
        <f t="shared" si="48"/>
        <v>0</v>
      </c>
      <c r="L94" s="38">
        <f t="shared" si="48"/>
        <v>0</v>
      </c>
      <c r="M94" s="37">
        <f t="shared" si="2"/>
        <v>0</v>
      </c>
      <c r="N94" s="38" t="s">
        <v>20</v>
      </c>
      <c r="P94" s="35"/>
    </row>
    <row r="95" spans="1:16" ht="15.95" customHeight="1" x14ac:dyDescent="0.15">
      <c r="A95" s="17"/>
      <c r="B95" s="18" t="s">
        <v>66</v>
      </c>
      <c r="C95" s="11" t="s">
        <v>18</v>
      </c>
      <c r="D95" s="37"/>
      <c r="E95" s="37"/>
      <c r="F95" s="37"/>
      <c r="G95" s="37"/>
      <c r="H95" s="37"/>
      <c r="I95" s="37"/>
      <c r="J95" s="37"/>
      <c r="K95" s="37"/>
      <c r="L95" s="37"/>
      <c r="M95" s="37">
        <f t="shared" si="2"/>
        <v>0</v>
      </c>
      <c r="N95" s="37">
        <f>SUM(M95,D95)</f>
        <v>0</v>
      </c>
      <c r="P95" s="35"/>
    </row>
    <row r="96" spans="1:16" ht="15.95" customHeight="1" x14ac:dyDescent="0.15">
      <c r="A96" s="13"/>
      <c r="B96" s="19"/>
      <c r="C96" s="15" t="s">
        <v>19</v>
      </c>
      <c r="D96" s="38" t="s">
        <v>20</v>
      </c>
      <c r="E96" s="38">
        <f t="shared" ref="E96:L96" si="49">IF($M95=0,0,E95/$M95%)</f>
        <v>0</v>
      </c>
      <c r="F96" s="38">
        <f t="shared" si="49"/>
        <v>0</v>
      </c>
      <c r="G96" s="38">
        <f t="shared" si="49"/>
        <v>0</v>
      </c>
      <c r="H96" s="38">
        <f t="shared" si="49"/>
        <v>0</v>
      </c>
      <c r="I96" s="38">
        <f t="shared" si="49"/>
        <v>0</v>
      </c>
      <c r="J96" s="38">
        <f t="shared" si="49"/>
        <v>0</v>
      </c>
      <c r="K96" s="38">
        <f t="shared" si="49"/>
        <v>0</v>
      </c>
      <c r="L96" s="38">
        <f t="shared" si="49"/>
        <v>0</v>
      </c>
      <c r="M96" s="37">
        <f t="shared" si="2"/>
        <v>0</v>
      </c>
      <c r="N96" s="38" t="s">
        <v>20</v>
      </c>
      <c r="P96" s="35"/>
    </row>
    <row r="97" spans="1:16" ht="15.95" customHeight="1" x14ac:dyDescent="0.15">
      <c r="A97" s="17"/>
      <c r="B97" s="18" t="s">
        <v>67</v>
      </c>
      <c r="C97" s="11" t="s">
        <v>18</v>
      </c>
      <c r="D97" s="37"/>
      <c r="E97" s="37"/>
      <c r="F97" s="37"/>
      <c r="G97" s="37"/>
      <c r="H97" s="37"/>
      <c r="I97" s="37"/>
      <c r="J97" s="37"/>
      <c r="K97" s="37"/>
      <c r="L97" s="37"/>
      <c r="M97" s="37">
        <f t="shared" si="2"/>
        <v>0</v>
      </c>
      <c r="N97" s="37">
        <f>SUM(M97,D97)</f>
        <v>0</v>
      </c>
      <c r="P97" s="35"/>
    </row>
    <row r="98" spans="1:16" ht="15.95" customHeight="1" x14ac:dyDescent="0.15">
      <c r="A98" s="13"/>
      <c r="B98" s="19"/>
      <c r="C98" s="15" t="s">
        <v>19</v>
      </c>
      <c r="D98" s="38" t="s">
        <v>20</v>
      </c>
      <c r="E98" s="38">
        <f t="shared" ref="E98:L98" si="50">IF($M97=0,0,E97/$M97%)</f>
        <v>0</v>
      </c>
      <c r="F98" s="38">
        <f t="shared" si="50"/>
        <v>0</v>
      </c>
      <c r="G98" s="38">
        <f t="shared" si="50"/>
        <v>0</v>
      </c>
      <c r="H98" s="38">
        <f t="shared" si="50"/>
        <v>0</v>
      </c>
      <c r="I98" s="38">
        <f t="shared" si="50"/>
        <v>0</v>
      </c>
      <c r="J98" s="38">
        <f t="shared" si="50"/>
        <v>0</v>
      </c>
      <c r="K98" s="38">
        <f t="shared" si="50"/>
        <v>0</v>
      </c>
      <c r="L98" s="38">
        <f t="shared" si="50"/>
        <v>0</v>
      </c>
      <c r="M98" s="37">
        <f t="shared" si="2"/>
        <v>0</v>
      </c>
      <c r="N98" s="38" t="s">
        <v>20</v>
      </c>
      <c r="P98" s="35"/>
    </row>
    <row r="99" spans="1:16" ht="15.95" customHeight="1" x14ac:dyDescent="0.15">
      <c r="A99" s="17"/>
      <c r="B99" s="18" t="s">
        <v>68</v>
      </c>
      <c r="C99" s="11" t="s">
        <v>18</v>
      </c>
      <c r="D99" s="37"/>
      <c r="E99" s="37"/>
      <c r="F99" s="37"/>
      <c r="G99" s="37"/>
      <c r="H99" s="37"/>
      <c r="I99" s="37"/>
      <c r="J99" s="37"/>
      <c r="K99" s="37"/>
      <c r="L99" s="37"/>
      <c r="M99" s="37">
        <f t="shared" si="2"/>
        <v>0</v>
      </c>
      <c r="N99" s="37">
        <f>SUM(M99,D99)</f>
        <v>0</v>
      </c>
      <c r="P99" s="35"/>
    </row>
    <row r="100" spans="1:16" ht="15.95" customHeight="1" x14ac:dyDescent="0.15">
      <c r="A100" s="13"/>
      <c r="B100" s="19"/>
      <c r="C100" s="15" t="s">
        <v>19</v>
      </c>
      <c r="D100" s="38" t="s">
        <v>20</v>
      </c>
      <c r="E100" s="38">
        <f t="shared" ref="E100:L100" si="51">IF($M99=0,0,E99/$M99%)</f>
        <v>0</v>
      </c>
      <c r="F100" s="38">
        <f t="shared" si="51"/>
        <v>0</v>
      </c>
      <c r="G100" s="38">
        <f t="shared" si="51"/>
        <v>0</v>
      </c>
      <c r="H100" s="38">
        <f t="shared" si="51"/>
        <v>0</v>
      </c>
      <c r="I100" s="38">
        <f t="shared" si="51"/>
        <v>0</v>
      </c>
      <c r="J100" s="38">
        <f t="shared" si="51"/>
        <v>0</v>
      </c>
      <c r="K100" s="38">
        <f t="shared" si="51"/>
        <v>0</v>
      </c>
      <c r="L100" s="38">
        <f t="shared" si="51"/>
        <v>0</v>
      </c>
      <c r="M100" s="37">
        <f t="shared" si="2"/>
        <v>0</v>
      </c>
      <c r="N100" s="38" t="s">
        <v>20</v>
      </c>
      <c r="P100" s="35"/>
    </row>
    <row r="101" spans="1:16" ht="15.95" customHeight="1" x14ac:dyDescent="0.15">
      <c r="A101" s="17"/>
      <c r="B101" s="18" t="s">
        <v>69</v>
      </c>
      <c r="C101" s="11" t="s">
        <v>18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>
        <f t="shared" si="2"/>
        <v>0</v>
      </c>
      <c r="N101" s="37">
        <f>SUM(M101,D101)</f>
        <v>0</v>
      </c>
      <c r="P101" s="35"/>
    </row>
    <row r="102" spans="1:16" ht="15.95" customHeight="1" x14ac:dyDescent="0.15">
      <c r="A102" s="13"/>
      <c r="B102" s="19"/>
      <c r="C102" s="15" t="s">
        <v>19</v>
      </c>
      <c r="D102" s="38" t="s">
        <v>20</v>
      </c>
      <c r="E102" s="38">
        <f t="shared" ref="E102:L102" si="52">IF($M101=0,0,E101/$M101%)</f>
        <v>0</v>
      </c>
      <c r="F102" s="38">
        <f t="shared" si="52"/>
        <v>0</v>
      </c>
      <c r="G102" s="38">
        <f t="shared" si="52"/>
        <v>0</v>
      </c>
      <c r="H102" s="38">
        <f t="shared" si="52"/>
        <v>0</v>
      </c>
      <c r="I102" s="38">
        <f t="shared" si="52"/>
        <v>0</v>
      </c>
      <c r="J102" s="38">
        <f t="shared" si="52"/>
        <v>0</v>
      </c>
      <c r="K102" s="38">
        <f t="shared" si="52"/>
        <v>0</v>
      </c>
      <c r="L102" s="38">
        <f t="shared" si="52"/>
        <v>0</v>
      </c>
      <c r="M102" s="37">
        <f t="shared" si="2"/>
        <v>0</v>
      </c>
      <c r="N102" s="38" t="s">
        <v>20</v>
      </c>
      <c r="P102" s="35"/>
    </row>
    <row r="103" spans="1:16" ht="15.75" hidden="1" customHeight="1" x14ac:dyDescent="0.15">
      <c r="A103" s="13" t="s">
        <v>58</v>
      </c>
      <c r="B103" s="10"/>
      <c r="C103" s="11" t="s">
        <v>18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>
        <f t="shared" ref="M103:M108" si="53">SUM(E103:L103)</f>
        <v>0</v>
      </c>
      <c r="N103" s="37">
        <f>SUM(M103,D103)</f>
        <v>0</v>
      </c>
      <c r="P103" s="35"/>
    </row>
    <row r="104" spans="1:16" ht="15.75" hidden="1" customHeight="1" x14ac:dyDescent="0.15">
      <c r="A104" s="21"/>
      <c r="B104" s="14"/>
      <c r="C104" s="15" t="s">
        <v>19</v>
      </c>
      <c r="D104" s="37"/>
      <c r="E104" s="38"/>
      <c r="F104" s="38"/>
      <c r="G104" s="38"/>
      <c r="H104" s="38"/>
      <c r="I104" s="38"/>
      <c r="J104" s="38"/>
      <c r="K104" s="38"/>
      <c r="L104" s="38"/>
      <c r="M104" s="37">
        <f t="shared" si="53"/>
        <v>0</v>
      </c>
      <c r="N104" s="37">
        <f>SUM(M104,D104)</f>
        <v>0</v>
      </c>
      <c r="P104" s="35"/>
    </row>
    <row r="105" spans="1:16" ht="15.75" hidden="1" customHeight="1" x14ac:dyDescent="0.15">
      <c r="A105" s="9" t="s">
        <v>59</v>
      </c>
      <c r="B105" s="10"/>
      <c r="C105" s="11" t="s">
        <v>18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>
        <f t="shared" si="53"/>
        <v>0</v>
      </c>
      <c r="N105" s="37">
        <f>SUM(M105,D105)</f>
        <v>0</v>
      </c>
      <c r="P105" s="35"/>
    </row>
    <row r="106" spans="1:16" ht="15.75" hidden="1" customHeight="1" x14ac:dyDescent="0.15">
      <c r="A106" s="21"/>
      <c r="B106" s="14"/>
      <c r="C106" s="15" t="s">
        <v>19</v>
      </c>
      <c r="D106" s="37"/>
      <c r="E106" s="38"/>
      <c r="F106" s="38"/>
      <c r="G106" s="38"/>
      <c r="H106" s="38"/>
      <c r="I106" s="38"/>
      <c r="J106" s="38"/>
      <c r="K106" s="38"/>
      <c r="L106" s="38"/>
      <c r="M106" s="37">
        <f t="shared" si="53"/>
        <v>0</v>
      </c>
      <c r="N106" s="37">
        <f>SUM(M106,D106)</f>
        <v>0</v>
      </c>
      <c r="P106" s="35"/>
    </row>
    <row r="107" spans="1:16" ht="15.95" customHeight="1" x14ac:dyDescent="0.15">
      <c r="A107" s="9" t="s">
        <v>70</v>
      </c>
      <c r="B107" s="10"/>
      <c r="C107" s="11" t="s">
        <v>18</v>
      </c>
      <c r="D107" s="37">
        <v>221606.59999999998</v>
      </c>
      <c r="E107" s="37">
        <v>0</v>
      </c>
      <c r="F107" s="37">
        <v>0</v>
      </c>
      <c r="G107" s="37">
        <v>6385.5</v>
      </c>
      <c r="H107" s="37">
        <v>0</v>
      </c>
      <c r="I107" s="37">
        <v>0</v>
      </c>
      <c r="J107" s="37">
        <v>2078.3000000000002</v>
      </c>
      <c r="K107" s="37">
        <v>0</v>
      </c>
      <c r="L107" s="37">
        <v>0</v>
      </c>
      <c r="M107" s="37">
        <f t="shared" si="53"/>
        <v>8463.7999999999993</v>
      </c>
      <c r="N107" s="37">
        <f>SUM(M107,D107)</f>
        <v>230070.39999999997</v>
      </c>
      <c r="P107" s="35"/>
    </row>
    <row r="108" spans="1:16" ht="15.95" customHeight="1" x14ac:dyDescent="0.15">
      <c r="A108" s="21"/>
      <c r="B108" s="14"/>
      <c r="C108" s="15" t="s">
        <v>19</v>
      </c>
      <c r="D108" s="38" t="s">
        <v>20</v>
      </c>
      <c r="E108" s="38">
        <f t="shared" ref="E108:L108" si="54">IF($M107=0,0,E107/$M107%)</f>
        <v>0</v>
      </c>
      <c r="F108" s="38">
        <f t="shared" si="54"/>
        <v>0</v>
      </c>
      <c r="G108" s="38">
        <f t="shared" si="54"/>
        <v>75.444835653016384</v>
      </c>
      <c r="H108" s="38">
        <f t="shared" si="54"/>
        <v>0</v>
      </c>
      <c r="I108" s="38">
        <f t="shared" si="54"/>
        <v>0</v>
      </c>
      <c r="J108" s="38">
        <f t="shared" si="54"/>
        <v>24.555164346983631</v>
      </c>
      <c r="K108" s="38">
        <f t="shared" si="54"/>
        <v>0</v>
      </c>
      <c r="L108" s="38">
        <f t="shared" si="54"/>
        <v>0</v>
      </c>
      <c r="M108" s="37">
        <f t="shared" si="53"/>
        <v>100.00000000000001</v>
      </c>
      <c r="N108" s="38" t="s">
        <v>20</v>
      </c>
      <c r="P108" s="35"/>
    </row>
    <row r="109" spans="1:16" ht="15.95" customHeight="1" x14ac:dyDescent="0.15">
      <c r="A109" s="9" t="s">
        <v>71</v>
      </c>
      <c r="B109" s="10"/>
      <c r="C109" s="20" t="s">
        <v>111</v>
      </c>
      <c r="D109" s="37">
        <f>SUM(D111,D113,D115,D117,D119,D121,D123,D125,D127)</f>
        <v>41905.199999999997</v>
      </c>
      <c r="E109" s="37">
        <f t="shared" ref="E109:L109" si="55">SUM(E111,E113,E115,E117,E119,E121,E123,E125,E127)</f>
        <v>0</v>
      </c>
      <c r="F109" s="37">
        <f t="shared" si="55"/>
        <v>18.600000000000001</v>
      </c>
      <c r="G109" s="37">
        <f t="shared" si="55"/>
        <v>100655.7</v>
      </c>
      <c r="H109" s="37">
        <f t="shared" si="55"/>
        <v>7734.8</v>
      </c>
      <c r="I109" s="37">
        <f t="shared" si="55"/>
        <v>7221.0000000000009</v>
      </c>
      <c r="J109" s="37">
        <f t="shared" si="55"/>
        <v>1937.2999999999997</v>
      </c>
      <c r="K109" s="37">
        <f t="shared" si="55"/>
        <v>0</v>
      </c>
      <c r="L109" s="37">
        <f t="shared" si="55"/>
        <v>0</v>
      </c>
      <c r="M109" s="37">
        <f t="shared" si="2"/>
        <v>117567.40000000001</v>
      </c>
      <c r="N109" s="37">
        <f>SUM(M109,D109)</f>
        <v>159472.6</v>
      </c>
      <c r="P109" s="35"/>
    </row>
    <row r="110" spans="1:16" ht="15.95" customHeight="1" x14ac:dyDescent="0.15">
      <c r="A110" s="13"/>
      <c r="B110" s="14"/>
      <c r="C110" s="15" t="s">
        <v>19</v>
      </c>
      <c r="D110" s="38" t="s">
        <v>20</v>
      </c>
      <c r="E110" s="38">
        <f t="shared" ref="E110:L110" si="56">IF($M109=0,0,E109/$M109%)</f>
        <v>0</v>
      </c>
      <c r="F110" s="38">
        <f t="shared" si="56"/>
        <v>1.5820712204233488E-2</v>
      </c>
      <c r="G110" s="38">
        <f t="shared" si="56"/>
        <v>85.615315129874432</v>
      </c>
      <c r="H110" s="38">
        <f t="shared" si="56"/>
        <v>6.5790346643712461</v>
      </c>
      <c r="I110" s="38">
        <f t="shared" si="56"/>
        <v>6.1420087541274206</v>
      </c>
      <c r="J110" s="38">
        <f t="shared" si="56"/>
        <v>1.6478207394226629</v>
      </c>
      <c r="K110" s="38">
        <f t="shared" si="56"/>
        <v>0</v>
      </c>
      <c r="L110" s="38">
        <f t="shared" si="56"/>
        <v>0</v>
      </c>
      <c r="M110" s="37">
        <f t="shared" si="2"/>
        <v>100</v>
      </c>
      <c r="N110" s="38" t="s">
        <v>20</v>
      </c>
      <c r="P110" s="35"/>
    </row>
    <row r="111" spans="1:16" ht="15.95" customHeight="1" x14ac:dyDescent="0.15">
      <c r="A111" s="17"/>
      <c r="B111" s="18" t="s">
        <v>72</v>
      </c>
      <c r="C111" s="11" t="s">
        <v>18</v>
      </c>
      <c r="D111" s="37">
        <v>2014.5</v>
      </c>
      <c r="E111" s="37">
        <v>0</v>
      </c>
      <c r="F111" s="37">
        <v>0</v>
      </c>
      <c r="G111" s="37">
        <v>47757.2</v>
      </c>
      <c r="H111" s="37">
        <v>6571.8</v>
      </c>
      <c r="I111" s="37">
        <v>3407.6</v>
      </c>
      <c r="J111" s="37">
        <v>1767.2999999999997</v>
      </c>
      <c r="K111" s="37">
        <v>0</v>
      </c>
      <c r="L111" s="37">
        <v>0</v>
      </c>
      <c r="M111" s="37">
        <f t="shared" ref="M111:M136" si="57">SUM(E111:L111)</f>
        <v>59503.9</v>
      </c>
      <c r="N111" s="37">
        <f>SUM(M111,D111)</f>
        <v>61518.400000000001</v>
      </c>
      <c r="P111" s="35"/>
    </row>
    <row r="112" spans="1:16" ht="15.95" customHeight="1" x14ac:dyDescent="0.15">
      <c r="A112" s="13"/>
      <c r="B112" s="19"/>
      <c r="C112" s="15" t="s">
        <v>19</v>
      </c>
      <c r="D112" s="38" t="s">
        <v>20</v>
      </c>
      <c r="E112" s="38">
        <f t="shared" ref="E112:L112" si="58">IF($M111=0,0,E111/$M111%)</f>
        <v>0</v>
      </c>
      <c r="F112" s="38">
        <f t="shared" si="58"/>
        <v>0</v>
      </c>
      <c r="G112" s="38">
        <f t="shared" si="58"/>
        <v>80.258941010589226</v>
      </c>
      <c r="H112" s="38">
        <f t="shared" si="58"/>
        <v>11.044318103519265</v>
      </c>
      <c r="I112" s="38">
        <f t="shared" si="58"/>
        <v>5.7266834610840638</v>
      </c>
      <c r="J112" s="38">
        <f t="shared" si="58"/>
        <v>2.9700574248074494</v>
      </c>
      <c r="K112" s="38">
        <f t="shared" si="58"/>
        <v>0</v>
      </c>
      <c r="L112" s="38">
        <f t="shared" si="58"/>
        <v>0</v>
      </c>
      <c r="M112" s="37">
        <f t="shared" si="57"/>
        <v>100</v>
      </c>
      <c r="N112" s="38" t="s">
        <v>20</v>
      </c>
      <c r="P112" s="35"/>
    </row>
    <row r="113" spans="1:16" ht="15.95" customHeight="1" x14ac:dyDescent="0.15">
      <c r="A113" s="17"/>
      <c r="B113" s="18" t="s">
        <v>73</v>
      </c>
      <c r="C113" s="11" t="s">
        <v>18</v>
      </c>
      <c r="D113" s="37">
        <v>12343</v>
      </c>
      <c r="E113" s="37">
        <v>0</v>
      </c>
      <c r="F113" s="37">
        <v>0</v>
      </c>
      <c r="G113" s="37">
        <v>11708.7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f t="shared" si="57"/>
        <v>11708.7</v>
      </c>
      <c r="N113" s="37">
        <f>SUM(M113,D113)</f>
        <v>24051.7</v>
      </c>
      <c r="P113" s="35"/>
    </row>
    <row r="114" spans="1:16" ht="15.95" customHeight="1" x14ac:dyDescent="0.15">
      <c r="A114" s="13"/>
      <c r="B114" s="19"/>
      <c r="C114" s="15" t="s">
        <v>19</v>
      </c>
      <c r="D114" s="38" t="s">
        <v>20</v>
      </c>
      <c r="E114" s="38">
        <f t="shared" ref="E114:L114" si="59">IF($M113=0,0,E113/$M113%)</f>
        <v>0</v>
      </c>
      <c r="F114" s="38">
        <f t="shared" si="59"/>
        <v>0</v>
      </c>
      <c r="G114" s="38">
        <f t="shared" si="59"/>
        <v>100</v>
      </c>
      <c r="H114" s="38">
        <f t="shared" si="59"/>
        <v>0</v>
      </c>
      <c r="I114" s="38">
        <f t="shared" si="59"/>
        <v>0</v>
      </c>
      <c r="J114" s="38">
        <f t="shared" si="59"/>
        <v>0</v>
      </c>
      <c r="K114" s="38">
        <f t="shared" si="59"/>
        <v>0</v>
      </c>
      <c r="L114" s="38">
        <f t="shared" si="59"/>
        <v>0</v>
      </c>
      <c r="M114" s="37">
        <f t="shared" si="57"/>
        <v>100</v>
      </c>
      <c r="N114" s="38" t="s">
        <v>20</v>
      </c>
      <c r="P114" s="35"/>
    </row>
    <row r="115" spans="1:16" ht="15.95" customHeight="1" x14ac:dyDescent="0.15">
      <c r="A115" s="17"/>
      <c r="B115" s="18" t="s">
        <v>74</v>
      </c>
      <c r="C115" s="11" t="s">
        <v>18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>
        <f t="shared" si="57"/>
        <v>0</v>
      </c>
      <c r="N115" s="37">
        <f>SUM(M115,D115)</f>
        <v>0</v>
      </c>
      <c r="P115" s="35"/>
    </row>
    <row r="116" spans="1:16" ht="15.95" customHeight="1" x14ac:dyDescent="0.15">
      <c r="A116" s="13"/>
      <c r="B116" s="19"/>
      <c r="C116" s="15" t="s">
        <v>19</v>
      </c>
      <c r="D116" s="38" t="s">
        <v>20</v>
      </c>
      <c r="E116" s="38">
        <f t="shared" ref="E116:L116" si="60">IF($M115=0,0,E115/$M115%)</f>
        <v>0</v>
      </c>
      <c r="F116" s="38">
        <f t="shared" si="60"/>
        <v>0</v>
      </c>
      <c r="G116" s="38">
        <f t="shared" si="60"/>
        <v>0</v>
      </c>
      <c r="H116" s="38">
        <f t="shared" si="60"/>
        <v>0</v>
      </c>
      <c r="I116" s="38">
        <f t="shared" si="60"/>
        <v>0</v>
      </c>
      <c r="J116" s="38">
        <f t="shared" si="60"/>
        <v>0</v>
      </c>
      <c r="K116" s="38">
        <f t="shared" si="60"/>
        <v>0</v>
      </c>
      <c r="L116" s="38">
        <f t="shared" si="60"/>
        <v>0</v>
      </c>
      <c r="M116" s="37">
        <f t="shared" si="57"/>
        <v>0</v>
      </c>
      <c r="N116" s="38" t="s">
        <v>20</v>
      </c>
      <c r="P116" s="35"/>
    </row>
    <row r="117" spans="1:16" ht="15.95" customHeight="1" x14ac:dyDescent="0.15">
      <c r="A117" s="17"/>
      <c r="B117" s="18" t="s">
        <v>75</v>
      </c>
      <c r="C117" s="11" t="s">
        <v>18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>
        <f t="shared" si="57"/>
        <v>0</v>
      </c>
      <c r="N117" s="37">
        <f>SUM(M117,D117)</f>
        <v>0</v>
      </c>
      <c r="P117" s="35"/>
    </row>
    <row r="118" spans="1:16" ht="15.95" customHeight="1" x14ac:dyDescent="0.15">
      <c r="A118" s="13"/>
      <c r="B118" s="19"/>
      <c r="C118" s="15" t="s">
        <v>19</v>
      </c>
      <c r="D118" s="38" t="s">
        <v>20</v>
      </c>
      <c r="E118" s="38">
        <f t="shared" ref="E118:L118" si="61">IF($M117=0,0,E117/$M117%)</f>
        <v>0</v>
      </c>
      <c r="F118" s="38">
        <f t="shared" si="61"/>
        <v>0</v>
      </c>
      <c r="G118" s="38">
        <f t="shared" si="61"/>
        <v>0</v>
      </c>
      <c r="H118" s="38">
        <f t="shared" si="61"/>
        <v>0</v>
      </c>
      <c r="I118" s="38">
        <f t="shared" si="61"/>
        <v>0</v>
      </c>
      <c r="J118" s="38">
        <f t="shared" si="61"/>
        <v>0</v>
      </c>
      <c r="K118" s="38">
        <f t="shared" si="61"/>
        <v>0</v>
      </c>
      <c r="L118" s="38">
        <f t="shared" si="61"/>
        <v>0</v>
      </c>
      <c r="M118" s="37">
        <f t="shared" si="57"/>
        <v>0</v>
      </c>
      <c r="N118" s="38" t="s">
        <v>20</v>
      </c>
      <c r="P118" s="35"/>
    </row>
    <row r="119" spans="1:16" ht="15.95" customHeight="1" x14ac:dyDescent="0.15">
      <c r="A119" s="17"/>
      <c r="B119" s="18" t="s">
        <v>76</v>
      </c>
      <c r="C119" s="11" t="s">
        <v>18</v>
      </c>
      <c r="D119" s="37">
        <v>23035.8</v>
      </c>
      <c r="E119" s="37">
        <v>0</v>
      </c>
      <c r="F119" s="37">
        <v>0</v>
      </c>
      <c r="G119" s="37">
        <v>3283.7</v>
      </c>
      <c r="H119" s="37">
        <v>35</v>
      </c>
      <c r="I119" s="37">
        <v>1165</v>
      </c>
      <c r="J119" s="37">
        <v>170</v>
      </c>
      <c r="K119" s="37">
        <v>0</v>
      </c>
      <c r="L119" s="37">
        <v>0</v>
      </c>
      <c r="M119" s="37">
        <f t="shared" si="57"/>
        <v>4653.7</v>
      </c>
      <c r="N119" s="37">
        <f>SUM(M119,D119)</f>
        <v>27689.5</v>
      </c>
      <c r="P119" s="35"/>
    </row>
    <row r="120" spans="1:16" ht="15.95" customHeight="1" x14ac:dyDescent="0.15">
      <c r="A120" s="13"/>
      <c r="B120" s="19"/>
      <c r="C120" s="15" t="s">
        <v>19</v>
      </c>
      <c r="D120" s="38" t="s">
        <v>20</v>
      </c>
      <c r="E120" s="38">
        <f t="shared" ref="E120:L120" si="62">IF($M119=0,0,E119/$M119%)</f>
        <v>0</v>
      </c>
      <c r="F120" s="38">
        <f t="shared" si="62"/>
        <v>0</v>
      </c>
      <c r="G120" s="38">
        <f t="shared" si="62"/>
        <v>70.561058942346946</v>
      </c>
      <c r="H120" s="38">
        <f t="shared" si="62"/>
        <v>0.75208973504953047</v>
      </c>
      <c r="I120" s="38">
        <f t="shared" si="62"/>
        <v>25.03384403807723</v>
      </c>
      <c r="J120" s="38">
        <f t="shared" si="62"/>
        <v>3.6530072845262911</v>
      </c>
      <c r="K120" s="38">
        <f t="shared" si="62"/>
        <v>0</v>
      </c>
      <c r="L120" s="38">
        <f t="shared" si="62"/>
        <v>0</v>
      </c>
      <c r="M120" s="37">
        <f t="shared" si="57"/>
        <v>100.00000000000001</v>
      </c>
      <c r="N120" s="38" t="s">
        <v>20</v>
      </c>
      <c r="P120" s="35"/>
    </row>
    <row r="121" spans="1:16" ht="15.95" customHeight="1" x14ac:dyDescent="0.15">
      <c r="A121" s="17"/>
      <c r="B121" s="18" t="s">
        <v>77</v>
      </c>
      <c r="C121" s="11" t="s">
        <v>18</v>
      </c>
      <c r="D121" s="37">
        <v>354.20000000000005</v>
      </c>
      <c r="E121" s="37"/>
      <c r="F121" s="37"/>
      <c r="G121" s="37"/>
      <c r="H121" s="37"/>
      <c r="I121" s="37"/>
      <c r="J121" s="37"/>
      <c r="K121" s="37"/>
      <c r="L121" s="37"/>
      <c r="M121" s="37">
        <f t="shared" si="57"/>
        <v>0</v>
      </c>
      <c r="N121" s="37">
        <f>SUM(M121,D121)</f>
        <v>354.20000000000005</v>
      </c>
      <c r="P121" s="35"/>
    </row>
    <row r="122" spans="1:16" ht="15.95" customHeight="1" x14ac:dyDescent="0.15">
      <c r="A122" s="13"/>
      <c r="B122" s="19"/>
      <c r="C122" s="15" t="s">
        <v>19</v>
      </c>
      <c r="D122" s="38" t="s">
        <v>20</v>
      </c>
      <c r="E122" s="38">
        <f t="shared" ref="E122:L122" si="63">IF($M121=0,0,E121/$M121%)</f>
        <v>0</v>
      </c>
      <c r="F122" s="38">
        <f t="shared" si="63"/>
        <v>0</v>
      </c>
      <c r="G122" s="38">
        <f t="shared" si="63"/>
        <v>0</v>
      </c>
      <c r="H122" s="38">
        <f t="shared" si="63"/>
        <v>0</v>
      </c>
      <c r="I122" s="38">
        <f t="shared" si="63"/>
        <v>0</v>
      </c>
      <c r="J122" s="38">
        <f t="shared" si="63"/>
        <v>0</v>
      </c>
      <c r="K122" s="38">
        <f t="shared" si="63"/>
        <v>0</v>
      </c>
      <c r="L122" s="38">
        <f t="shared" si="63"/>
        <v>0</v>
      </c>
      <c r="M122" s="37">
        <f t="shared" si="57"/>
        <v>0</v>
      </c>
      <c r="N122" s="38" t="s">
        <v>20</v>
      </c>
      <c r="P122" s="35"/>
    </row>
    <row r="123" spans="1:16" ht="15.95" customHeight="1" x14ac:dyDescent="0.15">
      <c r="A123" s="17"/>
      <c r="B123" s="18" t="s">
        <v>78</v>
      </c>
      <c r="C123" s="11" t="s">
        <v>18</v>
      </c>
      <c r="D123" s="37">
        <v>472</v>
      </c>
      <c r="E123" s="37">
        <v>0</v>
      </c>
      <c r="F123" s="37">
        <v>18.600000000000001</v>
      </c>
      <c r="G123" s="37">
        <v>5205.2999999999956</v>
      </c>
      <c r="H123" s="37">
        <v>0</v>
      </c>
      <c r="I123" s="37">
        <v>2643.8</v>
      </c>
      <c r="J123" s="37">
        <v>0</v>
      </c>
      <c r="K123" s="37">
        <v>0</v>
      </c>
      <c r="L123" s="37">
        <v>0</v>
      </c>
      <c r="M123" s="37">
        <f t="shared" si="57"/>
        <v>7867.6999999999962</v>
      </c>
      <c r="N123" s="37">
        <f>SUM(M123,D123)</f>
        <v>8339.6999999999971</v>
      </c>
      <c r="P123" s="35"/>
    </row>
    <row r="124" spans="1:16" ht="15.95" customHeight="1" x14ac:dyDescent="0.15">
      <c r="A124" s="13"/>
      <c r="B124" s="19"/>
      <c r="C124" s="15" t="s">
        <v>19</v>
      </c>
      <c r="D124" s="38" t="s">
        <v>20</v>
      </c>
      <c r="E124" s="38">
        <f t="shared" ref="E124:L124" si="64">IF($M123=0,0,E123/$M123%)</f>
        <v>0</v>
      </c>
      <c r="F124" s="38">
        <f t="shared" si="64"/>
        <v>0.23640962415953848</v>
      </c>
      <c r="G124" s="38">
        <f t="shared" si="64"/>
        <v>66.160377238583038</v>
      </c>
      <c r="H124" s="38">
        <f t="shared" si="64"/>
        <v>0</v>
      </c>
      <c r="I124" s="38">
        <f t="shared" si="64"/>
        <v>33.603213137257413</v>
      </c>
      <c r="J124" s="38">
        <f t="shared" si="64"/>
        <v>0</v>
      </c>
      <c r="K124" s="38">
        <f t="shared" si="64"/>
        <v>0</v>
      </c>
      <c r="L124" s="38">
        <f t="shared" si="64"/>
        <v>0</v>
      </c>
      <c r="M124" s="37">
        <f t="shared" si="57"/>
        <v>99.999999999999986</v>
      </c>
      <c r="N124" s="38" t="s">
        <v>20</v>
      </c>
      <c r="P124" s="35"/>
    </row>
    <row r="125" spans="1:16" ht="15.95" customHeight="1" x14ac:dyDescent="0.15">
      <c r="A125" s="17"/>
      <c r="B125" s="18" t="s">
        <v>79</v>
      </c>
      <c r="C125" s="11" t="s">
        <v>18</v>
      </c>
      <c r="D125" s="37">
        <v>0</v>
      </c>
      <c r="E125" s="37">
        <v>0</v>
      </c>
      <c r="F125" s="37">
        <v>0</v>
      </c>
      <c r="G125" s="37">
        <v>2022.9999999999998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f t="shared" si="57"/>
        <v>2022.9999999999998</v>
      </c>
      <c r="N125" s="37">
        <f>SUM(M125,D125)</f>
        <v>2022.9999999999998</v>
      </c>
      <c r="P125" s="35"/>
    </row>
    <row r="126" spans="1:16" ht="15.95" customHeight="1" x14ac:dyDescent="0.15">
      <c r="A126" s="13"/>
      <c r="B126" s="19"/>
      <c r="C126" s="15" t="s">
        <v>19</v>
      </c>
      <c r="D126" s="38" t="s">
        <v>20</v>
      </c>
      <c r="E126" s="38">
        <f t="shared" ref="E126:L126" si="65">IF($M125=0,0,E125/$M125%)</f>
        <v>0</v>
      </c>
      <c r="F126" s="38">
        <f t="shared" si="65"/>
        <v>0</v>
      </c>
      <c r="G126" s="38">
        <f t="shared" si="65"/>
        <v>100</v>
      </c>
      <c r="H126" s="38">
        <f t="shared" si="65"/>
        <v>0</v>
      </c>
      <c r="I126" s="38">
        <f t="shared" si="65"/>
        <v>0</v>
      </c>
      <c r="J126" s="38">
        <f t="shared" si="65"/>
        <v>0</v>
      </c>
      <c r="K126" s="38">
        <f t="shared" si="65"/>
        <v>0</v>
      </c>
      <c r="L126" s="38">
        <f t="shared" si="65"/>
        <v>0</v>
      </c>
      <c r="M126" s="37">
        <f t="shared" si="57"/>
        <v>100</v>
      </c>
      <c r="N126" s="38" t="s">
        <v>20</v>
      </c>
      <c r="P126" s="35"/>
    </row>
    <row r="127" spans="1:16" ht="15.75" customHeight="1" x14ac:dyDescent="0.15">
      <c r="A127" s="17"/>
      <c r="B127" s="18" t="s">
        <v>80</v>
      </c>
      <c r="C127" s="11" t="s">
        <v>18</v>
      </c>
      <c r="D127" s="37">
        <v>3685.7</v>
      </c>
      <c r="E127" s="37">
        <v>0</v>
      </c>
      <c r="F127" s="37">
        <v>0</v>
      </c>
      <c r="G127" s="37">
        <v>30677.8</v>
      </c>
      <c r="H127" s="37">
        <v>1127.9999999999998</v>
      </c>
      <c r="I127" s="37">
        <v>4.5999999999999996</v>
      </c>
      <c r="J127" s="37">
        <v>0</v>
      </c>
      <c r="K127" s="37">
        <v>0</v>
      </c>
      <c r="L127" s="37">
        <v>0</v>
      </c>
      <c r="M127" s="37">
        <f t="shared" si="57"/>
        <v>31810.399999999998</v>
      </c>
      <c r="N127" s="37">
        <f>SUM(M127,D127)</f>
        <v>35496.1</v>
      </c>
      <c r="P127" s="35"/>
    </row>
    <row r="128" spans="1:16" ht="15.75" customHeight="1" x14ac:dyDescent="0.15">
      <c r="A128" s="13"/>
      <c r="B128" s="19"/>
      <c r="C128" s="15" t="s">
        <v>19</v>
      </c>
      <c r="D128" s="38" t="s">
        <v>20</v>
      </c>
      <c r="E128" s="38">
        <f t="shared" ref="E128:L128" si="66">IF($M127=0,0,E127/$M127%)</f>
        <v>0</v>
      </c>
      <c r="F128" s="38">
        <f t="shared" si="66"/>
        <v>0</v>
      </c>
      <c r="G128" s="38">
        <f t="shared" si="66"/>
        <v>96.439529210572644</v>
      </c>
      <c r="H128" s="38">
        <f t="shared" si="66"/>
        <v>3.5460101099011641</v>
      </c>
      <c r="I128" s="38">
        <f t="shared" si="66"/>
        <v>1.4460679526192691E-2</v>
      </c>
      <c r="J128" s="38">
        <f t="shared" si="66"/>
        <v>0</v>
      </c>
      <c r="K128" s="38">
        <f t="shared" si="66"/>
        <v>0</v>
      </c>
      <c r="L128" s="38">
        <f t="shared" si="66"/>
        <v>0</v>
      </c>
      <c r="M128" s="37">
        <f t="shared" si="57"/>
        <v>100</v>
      </c>
      <c r="N128" s="38" t="s">
        <v>20</v>
      </c>
      <c r="P128" s="35"/>
    </row>
    <row r="129" spans="1:16" ht="15.75" customHeight="1" x14ac:dyDescent="0.15">
      <c r="A129" s="9" t="s">
        <v>81</v>
      </c>
      <c r="B129" s="10"/>
      <c r="C129" s="11" t="s">
        <v>18</v>
      </c>
      <c r="D129" s="37"/>
      <c r="E129" s="37"/>
      <c r="F129" s="37"/>
      <c r="G129" s="37"/>
      <c r="H129" s="37"/>
      <c r="I129" s="37"/>
      <c r="J129" s="37"/>
      <c r="K129" s="37"/>
      <c r="L129" s="37"/>
      <c r="M129" s="37">
        <f t="shared" si="57"/>
        <v>0</v>
      </c>
      <c r="N129" s="37">
        <f>SUM(M129,D129)</f>
        <v>0</v>
      </c>
      <c r="P129" s="35"/>
    </row>
    <row r="130" spans="1:16" ht="15.75" customHeight="1" x14ac:dyDescent="0.15">
      <c r="A130" s="21"/>
      <c r="B130" s="14"/>
      <c r="C130" s="15" t="s">
        <v>19</v>
      </c>
      <c r="D130" s="38" t="s">
        <v>20</v>
      </c>
      <c r="E130" s="38">
        <f t="shared" ref="E130:L130" si="67">IF($M129=0,0,E129/$M129%)</f>
        <v>0</v>
      </c>
      <c r="F130" s="38">
        <f t="shared" si="67"/>
        <v>0</v>
      </c>
      <c r="G130" s="38">
        <f t="shared" si="67"/>
        <v>0</v>
      </c>
      <c r="H130" s="38">
        <f t="shared" si="67"/>
        <v>0</v>
      </c>
      <c r="I130" s="38">
        <f t="shared" si="67"/>
        <v>0</v>
      </c>
      <c r="J130" s="38">
        <f t="shared" si="67"/>
        <v>0</v>
      </c>
      <c r="K130" s="38">
        <f t="shared" si="67"/>
        <v>0</v>
      </c>
      <c r="L130" s="38">
        <f t="shared" si="67"/>
        <v>0</v>
      </c>
      <c r="M130" s="37">
        <f t="shared" si="57"/>
        <v>0</v>
      </c>
      <c r="N130" s="38" t="s">
        <v>20</v>
      </c>
      <c r="P130" s="35"/>
    </row>
    <row r="131" spans="1:16" ht="15.75" customHeight="1" x14ac:dyDescent="0.15">
      <c r="A131" s="9" t="s">
        <v>82</v>
      </c>
      <c r="B131" s="10"/>
      <c r="C131" s="11" t="s">
        <v>18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>
        <f t="shared" si="57"/>
        <v>0</v>
      </c>
      <c r="N131" s="37">
        <f>SUM(M131,D131)</f>
        <v>0</v>
      </c>
      <c r="P131" s="35"/>
    </row>
    <row r="132" spans="1:16" ht="15.75" customHeight="1" x14ac:dyDescent="0.15">
      <c r="A132" s="21"/>
      <c r="B132" s="14"/>
      <c r="C132" s="15" t="s">
        <v>19</v>
      </c>
      <c r="D132" s="37"/>
      <c r="E132" s="38"/>
      <c r="F132" s="38"/>
      <c r="G132" s="38"/>
      <c r="H132" s="38"/>
      <c r="I132" s="38"/>
      <c r="J132" s="38"/>
      <c r="K132" s="38"/>
      <c r="L132" s="38"/>
      <c r="M132" s="37">
        <f t="shared" si="57"/>
        <v>0</v>
      </c>
      <c r="N132" s="37">
        <f>SUM(M132,D132)</f>
        <v>0</v>
      </c>
      <c r="P132" s="35"/>
    </row>
    <row r="133" spans="1:16" ht="15.95" customHeight="1" x14ac:dyDescent="0.15">
      <c r="A133" s="22" t="s">
        <v>83</v>
      </c>
      <c r="B133" s="23"/>
      <c r="C133" s="11" t="s">
        <v>18</v>
      </c>
      <c r="D133" s="37">
        <f t="shared" ref="D133:L133" si="68">SUM(D129,D109,D107,D81,D17,D7)</f>
        <v>265834.39999999997</v>
      </c>
      <c r="E133" s="37">
        <f t="shared" si="68"/>
        <v>0</v>
      </c>
      <c r="F133" s="37">
        <f t="shared" si="68"/>
        <v>18.600000000000001</v>
      </c>
      <c r="G133" s="37">
        <f t="shared" si="68"/>
        <v>113732.5</v>
      </c>
      <c r="H133" s="37">
        <f t="shared" si="68"/>
        <v>9088.4</v>
      </c>
      <c r="I133" s="37">
        <f t="shared" si="68"/>
        <v>9481</v>
      </c>
      <c r="J133" s="37">
        <f t="shared" si="68"/>
        <v>4015.6</v>
      </c>
      <c r="K133" s="37">
        <f t="shared" si="68"/>
        <v>543.70000000000005</v>
      </c>
      <c r="L133" s="37">
        <f t="shared" si="68"/>
        <v>1320</v>
      </c>
      <c r="M133" s="37">
        <f t="shared" si="57"/>
        <v>138199.80000000002</v>
      </c>
      <c r="N133" s="37">
        <f>SUM(M133,D133)</f>
        <v>404034.19999999995</v>
      </c>
      <c r="P133" s="35"/>
    </row>
    <row r="134" spans="1:16" ht="15.95" customHeight="1" x14ac:dyDescent="0.15">
      <c r="A134" s="21"/>
      <c r="B134" s="14"/>
      <c r="C134" s="15" t="s">
        <v>19</v>
      </c>
      <c r="D134" s="38" t="s">
        <v>20</v>
      </c>
      <c r="E134" s="38">
        <f t="shared" ref="E134:L134" si="69">IF($M133=0,0,E133/$M133%)</f>
        <v>0</v>
      </c>
      <c r="F134" s="38">
        <f t="shared" si="69"/>
        <v>1.3458774904160496E-2</v>
      </c>
      <c r="G134" s="38">
        <f t="shared" si="69"/>
        <v>82.295705203625459</v>
      </c>
      <c r="H134" s="38">
        <f t="shared" si="69"/>
        <v>6.5762757977942066</v>
      </c>
      <c r="I134" s="38">
        <f t="shared" si="69"/>
        <v>6.8603572508787991</v>
      </c>
      <c r="J134" s="38">
        <f t="shared" si="69"/>
        <v>2.9056481992014453</v>
      </c>
      <c r="K134" s="38">
        <f t="shared" si="69"/>
        <v>0.39341590942968074</v>
      </c>
      <c r="L134" s="38">
        <f t="shared" si="69"/>
        <v>0.95513886416622873</v>
      </c>
      <c r="M134" s="37">
        <f t="shared" si="57"/>
        <v>99.999999999999986</v>
      </c>
      <c r="N134" s="38" t="s">
        <v>20</v>
      </c>
      <c r="P134" s="35"/>
    </row>
    <row r="135" spans="1:16" ht="15.95" customHeight="1" x14ac:dyDescent="0.15">
      <c r="A135" s="9" t="s">
        <v>84</v>
      </c>
      <c r="B135" s="10"/>
      <c r="C135" s="11" t="s">
        <v>18</v>
      </c>
      <c r="D135" s="37"/>
      <c r="E135" s="37"/>
      <c r="F135" s="37"/>
      <c r="G135" s="37"/>
      <c r="H135" s="37"/>
      <c r="I135" s="37"/>
      <c r="J135" s="37"/>
      <c r="K135" s="37"/>
      <c r="L135" s="37"/>
      <c r="M135" s="37">
        <f t="shared" si="57"/>
        <v>0</v>
      </c>
      <c r="N135" s="37">
        <f>SUM(M135,D135)</f>
        <v>0</v>
      </c>
      <c r="P135" s="35"/>
    </row>
    <row r="136" spans="1:16" ht="15.95" customHeight="1" x14ac:dyDescent="0.15">
      <c r="A136" s="21" t="s">
        <v>85</v>
      </c>
      <c r="B136" s="24"/>
      <c r="C136" s="15" t="s">
        <v>19</v>
      </c>
      <c r="D136" s="38" t="s">
        <v>20</v>
      </c>
      <c r="E136" s="38">
        <f t="shared" ref="E136:L136" si="70">IF($M135=0,0,E135/$M135%)</f>
        <v>0</v>
      </c>
      <c r="F136" s="38">
        <f t="shared" si="70"/>
        <v>0</v>
      </c>
      <c r="G136" s="38">
        <f t="shared" si="70"/>
        <v>0</v>
      </c>
      <c r="H136" s="38">
        <f t="shared" si="70"/>
        <v>0</v>
      </c>
      <c r="I136" s="38">
        <f t="shared" si="70"/>
        <v>0</v>
      </c>
      <c r="J136" s="38">
        <f t="shared" si="70"/>
        <v>0</v>
      </c>
      <c r="K136" s="38">
        <f t="shared" si="70"/>
        <v>0</v>
      </c>
      <c r="L136" s="38">
        <f t="shared" si="70"/>
        <v>0</v>
      </c>
      <c r="M136" s="37">
        <f t="shared" si="57"/>
        <v>0</v>
      </c>
      <c r="N136" s="38" t="s">
        <v>20</v>
      </c>
      <c r="P136" s="35"/>
    </row>
    <row r="140" spans="1:16" ht="15.95" customHeight="1" x14ac:dyDescent="0.15">
      <c r="J140" s="25"/>
    </row>
  </sheetData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50" firstPageNumber="207" fitToHeight="2" orientation="portrait" useFirstPageNumber="1" r:id="rId1"/>
  <headerFooter alignWithMargins="0"/>
  <rowBreaks count="1" manualBreakCount="1">
    <brk id="9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rgb="FFFF0000"/>
    <pageSetUpPr fitToPage="1"/>
  </sheetPr>
  <dimension ref="A2:P140"/>
  <sheetViews>
    <sheetView showGridLines="0" showZeros="0" view="pageBreakPreview" zoomScale="96" zoomScaleNormal="55" zoomScaleSheetLayoutView="96" workbookViewId="0">
      <pane xSplit="2" ySplit="6" topLeftCell="C95" activePane="bottomRight" state="frozen"/>
      <selection activeCell="D113" sqref="D113"/>
      <selection pane="topRight" activeCell="D113" sqref="D113"/>
      <selection pane="bottomLeft" activeCell="D113" sqref="D113"/>
      <selection pane="bottomRight" activeCell="D113" sqref="D113"/>
    </sheetView>
  </sheetViews>
  <sheetFormatPr defaultRowHeight="15.95" customHeight="1" x14ac:dyDescent="0.15"/>
  <cols>
    <col min="1" max="1" width="7.5" style="2" customWidth="1"/>
    <col min="2" max="2" width="13.875" style="2" customWidth="1"/>
    <col min="3" max="3" width="13.5" style="1" bestFit="1" customWidth="1"/>
    <col min="4" max="4" width="14.625" style="1" customWidth="1"/>
    <col min="5" max="6" width="12.375" style="1" customWidth="1"/>
    <col min="7" max="7" width="14.625" style="1" customWidth="1"/>
    <col min="8" max="12" width="12.375" style="1" customWidth="1"/>
    <col min="13" max="13" width="14.625" style="1" customWidth="1"/>
    <col min="14" max="14" width="17.625" style="1" customWidth="1"/>
    <col min="15" max="15" width="9" style="1"/>
    <col min="16" max="16" width="9.375" style="1" bestFit="1" customWidth="1"/>
    <col min="17" max="256" width="9" style="1"/>
    <col min="257" max="257" width="7.5" style="1" customWidth="1"/>
    <col min="258" max="258" width="13.875" style="1" customWidth="1"/>
    <col min="259" max="259" width="13.5" style="1" bestFit="1" customWidth="1"/>
    <col min="260" max="260" width="14.625" style="1" customWidth="1"/>
    <col min="261" max="262" width="12.375" style="1" customWidth="1"/>
    <col min="263" max="263" width="14.625" style="1" customWidth="1"/>
    <col min="264" max="268" width="12.375" style="1" customWidth="1"/>
    <col min="269" max="269" width="14.625" style="1" customWidth="1"/>
    <col min="270" max="270" width="17.625" style="1" customWidth="1"/>
    <col min="271" max="512" width="9" style="1"/>
    <col min="513" max="513" width="7.5" style="1" customWidth="1"/>
    <col min="514" max="514" width="13.875" style="1" customWidth="1"/>
    <col min="515" max="515" width="13.5" style="1" bestFit="1" customWidth="1"/>
    <col min="516" max="516" width="14.625" style="1" customWidth="1"/>
    <col min="517" max="518" width="12.375" style="1" customWidth="1"/>
    <col min="519" max="519" width="14.625" style="1" customWidth="1"/>
    <col min="520" max="524" width="12.375" style="1" customWidth="1"/>
    <col min="525" max="525" width="14.625" style="1" customWidth="1"/>
    <col min="526" max="526" width="17.625" style="1" customWidth="1"/>
    <col min="527" max="768" width="9" style="1"/>
    <col min="769" max="769" width="7.5" style="1" customWidth="1"/>
    <col min="770" max="770" width="13.875" style="1" customWidth="1"/>
    <col min="771" max="771" width="13.5" style="1" bestFit="1" customWidth="1"/>
    <col min="772" max="772" width="14.625" style="1" customWidth="1"/>
    <col min="773" max="774" width="12.375" style="1" customWidth="1"/>
    <col min="775" max="775" width="14.625" style="1" customWidth="1"/>
    <col min="776" max="780" width="12.375" style="1" customWidth="1"/>
    <col min="781" max="781" width="14.625" style="1" customWidth="1"/>
    <col min="782" max="782" width="17.625" style="1" customWidth="1"/>
    <col min="783" max="1024" width="9" style="1"/>
    <col min="1025" max="1025" width="7.5" style="1" customWidth="1"/>
    <col min="1026" max="1026" width="13.875" style="1" customWidth="1"/>
    <col min="1027" max="1027" width="13.5" style="1" bestFit="1" customWidth="1"/>
    <col min="1028" max="1028" width="14.625" style="1" customWidth="1"/>
    <col min="1029" max="1030" width="12.375" style="1" customWidth="1"/>
    <col min="1031" max="1031" width="14.625" style="1" customWidth="1"/>
    <col min="1032" max="1036" width="12.375" style="1" customWidth="1"/>
    <col min="1037" max="1037" width="14.625" style="1" customWidth="1"/>
    <col min="1038" max="1038" width="17.625" style="1" customWidth="1"/>
    <col min="1039" max="1280" width="9" style="1"/>
    <col min="1281" max="1281" width="7.5" style="1" customWidth="1"/>
    <col min="1282" max="1282" width="13.875" style="1" customWidth="1"/>
    <col min="1283" max="1283" width="13.5" style="1" bestFit="1" customWidth="1"/>
    <col min="1284" max="1284" width="14.625" style="1" customWidth="1"/>
    <col min="1285" max="1286" width="12.375" style="1" customWidth="1"/>
    <col min="1287" max="1287" width="14.625" style="1" customWidth="1"/>
    <col min="1288" max="1292" width="12.375" style="1" customWidth="1"/>
    <col min="1293" max="1293" width="14.625" style="1" customWidth="1"/>
    <col min="1294" max="1294" width="17.625" style="1" customWidth="1"/>
    <col min="1295" max="1536" width="9" style="1"/>
    <col min="1537" max="1537" width="7.5" style="1" customWidth="1"/>
    <col min="1538" max="1538" width="13.875" style="1" customWidth="1"/>
    <col min="1539" max="1539" width="13.5" style="1" bestFit="1" customWidth="1"/>
    <col min="1540" max="1540" width="14.625" style="1" customWidth="1"/>
    <col min="1541" max="1542" width="12.375" style="1" customWidth="1"/>
    <col min="1543" max="1543" width="14.625" style="1" customWidth="1"/>
    <col min="1544" max="1548" width="12.375" style="1" customWidth="1"/>
    <col min="1549" max="1549" width="14.625" style="1" customWidth="1"/>
    <col min="1550" max="1550" width="17.625" style="1" customWidth="1"/>
    <col min="1551" max="1792" width="9" style="1"/>
    <col min="1793" max="1793" width="7.5" style="1" customWidth="1"/>
    <col min="1794" max="1794" width="13.875" style="1" customWidth="1"/>
    <col min="1795" max="1795" width="13.5" style="1" bestFit="1" customWidth="1"/>
    <col min="1796" max="1796" width="14.625" style="1" customWidth="1"/>
    <col min="1797" max="1798" width="12.375" style="1" customWidth="1"/>
    <col min="1799" max="1799" width="14.625" style="1" customWidth="1"/>
    <col min="1800" max="1804" width="12.375" style="1" customWidth="1"/>
    <col min="1805" max="1805" width="14.625" style="1" customWidth="1"/>
    <col min="1806" max="1806" width="17.625" style="1" customWidth="1"/>
    <col min="1807" max="2048" width="9" style="1"/>
    <col min="2049" max="2049" width="7.5" style="1" customWidth="1"/>
    <col min="2050" max="2050" width="13.875" style="1" customWidth="1"/>
    <col min="2051" max="2051" width="13.5" style="1" bestFit="1" customWidth="1"/>
    <col min="2052" max="2052" width="14.625" style="1" customWidth="1"/>
    <col min="2053" max="2054" width="12.375" style="1" customWidth="1"/>
    <col min="2055" max="2055" width="14.625" style="1" customWidth="1"/>
    <col min="2056" max="2060" width="12.375" style="1" customWidth="1"/>
    <col min="2061" max="2061" width="14.625" style="1" customWidth="1"/>
    <col min="2062" max="2062" width="17.625" style="1" customWidth="1"/>
    <col min="2063" max="2304" width="9" style="1"/>
    <col min="2305" max="2305" width="7.5" style="1" customWidth="1"/>
    <col min="2306" max="2306" width="13.875" style="1" customWidth="1"/>
    <col min="2307" max="2307" width="13.5" style="1" bestFit="1" customWidth="1"/>
    <col min="2308" max="2308" width="14.625" style="1" customWidth="1"/>
    <col min="2309" max="2310" width="12.375" style="1" customWidth="1"/>
    <col min="2311" max="2311" width="14.625" style="1" customWidth="1"/>
    <col min="2312" max="2316" width="12.375" style="1" customWidth="1"/>
    <col min="2317" max="2317" width="14.625" style="1" customWidth="1"/>
    <col min="2318" max="2318" width="17.625" style="1" customWidth="1"/>
    <col min="2319" max="2560" width="9" style="1"/>
    <col min="2561" max="2561" width="7.5" style="1" customWidth="1"/>
    <col min="2562" max="2562" width="13.875" style="1" customWidth="1"/>
    <col min="2563" max="2563" width="13.5" style="1" bestFit="1" customWidth="1"/>
    <col min="2564" max="2564" width="14.625" style="1" customWidth="1"/>
    <col min="2565" max="2566" width="12.375" style="1" customWidth="1"/>
    <col min="2567" max="2567" width="14.625" style="1" customWidth="1"/>
    <col min="2568" max="2572" width="12.375" style="1" customWidth="1"/>
    <col min="2573" max="2573" width="14.625" style="1" customWidth="1"/>
    <col min="2574" max="2574" width="17.625" style="1" customWidth="1"/>
    <col min="2575" max="2816" width="9" style="1"/>
    <col min="2817" max="2817" width="7.5" style="1" customWidth="1"/>
    <col min="2818" max="2818" width="13.875" style="1" customWidth="1"/>
    <col min="2819" max="2819" width="13.5" style="1" bestFit="1" customWidth="1"/>
    <col min="2820" max="2820" width="14.625" style="1" customWidth="1"/>
    <col min="2821" max="2822" width="12.375" style="1" customWidth="1"/>
    <col min="2823" max="2823" width="14.625" style="1" customWidth="1"/>
    <col min="2824" max="2828" width="12.375" style="1" customWidth="1"/>
    <col min="2829" max="2829" width="14.625" style="1" customWidth="1"/>
    <col min="2830" max="2830" width="17.625" style="1" customWidth="1"/>
    <col min="2831" max="3072" width="9" style="1"/>
    <col min="3073" max="3073" width="7.5" style="1" customWidth="1"/>
    <col min="3074" max="3074" width="13.875" style="1" customWidth="1"/>
    <col min="3075" max="3075" width="13.5" style="1" bestFit="1" customWidth="1"/>
    <col min="3076" max="3076" width="14.625" style="1" customWidth="1"/>
    <col min="3077" max="3078" width="12.375" style="1" customWidth="1"/>
    <col min="3079" max="3079" width="14.625" style="1" customWidth="1"/>
    <col min="3080" max="3084" width="12.375" style="1" customWidth="1"/>
    <col min="3085" max="3085" width="14.625" style="1" customWidth="1"/>
    <col min="3086" max="3086" width="17.625" style="1" customWidth="1"/>
    <col min="3087" max="3328" width="9" style="1"/>
    <col min="3329" max="3329" width="7.5" style="1" customWidth="1"/>
    <col min="3330" max="3330" width="13.875" style="1" customWidth="1"/>
    <col min="3331" max="3331" width="13.5" style="1" bestFit="1" customWidth="1"/>
    <col min="3332" max="3332" width="14.625" style="1" customWidth="1"/>
    <col min="3333" max="3334" width="12.375" style="1" customWidth="1"/>
    <col min="3335" max="3335" width="14.625" style="1" customWidth="1"/>
    <col min="3336" max="3340" width="12.375" style="1" customWidth="1"/>
    <col min="3341" max="3341" width="14.625" style="1" customWidth="1"/>
    <col min="3342" max="3342" width="17.625" style="1" customWidth="1"/>
    <col min="3343" max="3584" width="9" style="1"/>
    <col min="3585" max="3585" width="7.5" style="1" customWidth="1"/>
    <col min="3586" max="3586" width="13.875" style="1" customWidth="1"/>
    <col min="3587" max="3587" width="13.5" style="1" bestFit="1" customWidth="1"/>
    <col min="3588" max="3588" width="14.625" style="1" customWidth="1"/>
    <col min="3589" max="3590" width="12.375" style="1" customWidth="1"/>
    <col min="3591" max="3591" width="14.625" style="1" customWidth="1"/>
    <col min="3592" max="3596" width="12.375" style="1" customWidth="1"/>
    <col min="3597" max="3597" width="14.625" style="1" customWidth="1"/>
    <col min="3598" max="3598" width="17.625" style="1" customWidth="1"/>
    <col min="3599" max="3840" width="9" style="1"/>
    <col min="3841" max="3841" width="7.5" style="1" customWidth="1"/>
    <col min="3842" max="3842" width="13.875" style="1" customWidth="1"/>
    <col min="3843" max="3843" width="13.5" style="1" bestFit="1" customWidth="1"/>
    <col min="3844" max="3844" width="14.625" style="1" customWidth="1"/>
    <col min="3845" max="3846" width="12.375" style="1" customWidth="1"/>
    <col min="3847" max="3847" width="14.625" style="1" customWidth="1"/>
    <col min="3848" max="3852" width="12.375" style="1" customWidth="1"/>
    <col min="3853" max="3853" width="14.625" style="1" customWidth="1"/>
    <col min="3854" max="3854" width="17.625" style="1" customWidth="1"/>
    <col min="3855" max="4096" width="9" style="1"/>
    <col min="4097" max="4097" width="7.5" style="1" customWidth="1"/>
    <col min="4098" max="4098" width="13.875" style="1" customWidth="1"/>
    <col min="4099" max="4099" width="13.5" style="1" bestFit="1" customWidth="1"/>
    <col min="4100" max="4100" width="14.625" style="1" customWidth="1"/>
    <col min="4101" max="4102" width="12.375" style="1" customWidth="1"/>
    <col min="4103" max="4103" width="14.625" style="1" customWidth="1"/>
    <col min="4104" max="4108" width="12.375" style="1" customWidth="1"/>
    <col min="4109" max="4109" width="14.625" style="1" customWidth="1"/>
    <col min="4110" max="4110" width="17.625" style="1" customWidth="1"/>
    <col min="4111" max="4352" width="9" style="1"/>
    <col min="4353" max="4353" width="7.5" style="1" customWidth="1"/>
    <col min="4354" max="4354" width="13.875" style="1" customWidth="1"/>
    <col min="4355" max="4355" width="13.5" style="1" bestFit="1" customWidth="1"/>
    <col min="4356" max="4356" width="14.625" style="1" customWidth="1"/>
    <col min="4357" max="4358" width="12.375" style="1" customWidth="1"/>
    <col min="4359" max="4359" width="14.625" style="1" customWidth="1"/>
    <col min="4360" max="4364" width="12.375" style="1" customWidth="1"/>
    <col min="4365" max="4365" width="14.625" style="1" customWidth="1"/>
    <col min="4366" max="4366" width="17.625" style="1" customWidth="1"/>
    <col min="4367" max="4608" width="9" style="1"/>
    <col min="4609" max="4609" width="7.5" style="1" customWidth="1"/>
    <col min="4610" max="4610" width="13.875" style="1" customWidth="1"/>
    <col min="4611" max="4611" width="13.5" style="1" bestFit="1" customWidth="1"/>
    <col min="4612" max="4612" width="14.625" style="1" customWidth="1"/>
    <col min="4613" max="4614" width="12.375" style="1" customWidth="1"/>
    <col min="4615" max="4615" width="14.625" style="1" customWidth="1"/>
    <col min="4616" max="4620" width="12.375" style="1" customWidth="1"/>
    <col min="4621" max="4621" width="14.625" style="1" customWidth="1"/>
    <col min="4622" max="4622" width="17.625" style="1" customWidth="1"/>
    <col min="4623" max="4864" width="9" style="1"/>
    <col min="4865" max="4865" width="7.5" style="1" customWidth="1"/>
    <col min="4866" max="4866" width="13.875" style="1" customWidth="1"/>
    <col min="4867" max="4867" width="13.5" style="1" bestFit="1" customWidth="1"/>
    <col min="4868" max="4868" width="14.625" style="1" customWidth="1"/>
    <col min="4869" max="4870" width="12.375" style="1" customWidth="1"/>
    <col min="4871" max="4871" width="14.625" style="1" customWidth="1"/>
    <col min="4872" max="4876" width="12.375" style="1" customWidth="1"/>
    <col min="4877" max="4877" width="14.625" style="1" customWidth="1"/>
    <col min="4878" max="4878" width="17.625" style="1" customWidth="1"/>
    <col min="4879" max="5120" width="9" style="1"/>
    <col min="5121" max="5121" width="7.5" style="1" customWidth="1"/>
    <col min="5122" max="5122" width="13.875" style="1" customWidth="1"/>
    <col min="5123" max="5123" width="13.5" style="1" bestFit="1" customWidth="1"/>
    <col min="5124" max="5124" width="14.625" style="1" customWidth="1"/>
    <col min="5125" max="5126" width="12.375" style="1" customWidth="1"/>
    <col min="5127" max="5127" width="14.625" style="1" customWidth="1"/>
    <col min="5128" max="5132" width="12.375" style="1" customWidth="1"/>
    <col min="5133" max="5133" width="14.625" style="1" customWidth="1"/>
    <col min="5134" max="5134" width="17.625" style="1" customWidth="1"/>
    <col min="5135" max="5376" width="9" style="1"/>
    <col min="5377" max="5377" width="7.5" style="1" customWidth="1"/>
    <col min="5378" max="5378" width="13.875" style="1" customWidth="1"/>
    <col min="5379" max="5379" width="13.5" style="1" bestFit="1" customWidth="1"/>
    <col min="5380" max="5380" width="14.625" style="1" customWidth="1"/>
    <col min="5381" max="5382" width="12.375" style="1" customWidth="1"/>
    <col min="5383" max="5383" width="14.625" style="1" customWidth="1"/>
    <col min="5384" max="5388" width="12.375" style="1" customWidth="1"/>
    <col min="5389" max="5389" width="14.625" style="1" customWidth="1"/>
    <col min="5390" max="5390" width="17.625" style="1" customWidth="1"/>
    <col min="5391" max="5632" width="9" style="1"/>
    <col min="5633" max="5633" width="7.5" style="1" customWidth="1"/>
    <col min="5634" max="5634" width="13.875" style="1" customWidth="1"/>
    <col min="5635" max="5635" width="13.5" style="1" bestFit="1" customWidth="1"/>
    <col min="5636" max="5636" width="14.625" style="1" customWidth="1"/>
    <col min="5637" max="5638" width="12.375" style="1" customWidth="1"/>
    <col min="5639" max="5639" width="14.625" style="1" customWidth="1"/>
    <col min="5640" max="5644" width="12.375" style="1" customWidth="1"/>
    <col min="5645" max="5645" width="14.625" style="1" customWidth="1"/>
    <col min="5646" max="5646" width="17.625" style="1" customWidth="1"/>
    <col min="5647" max="5888" width="9" style="1"/>
    <col min="5889" max="5889" width="7.5" style="1" customWidth="1"/>
    <col min="5890" max="5890" width="13.875" style="1" customWidth="1"/>
    <col min="5891" max="5891" width="13.5" style="1" bestFit="1" customWidth="1"/>
    <col min="5892" max="5892" width="14.625" style="1" customWidth="1"/>
    <col min="5893" max="5894" width="12.375" style="1" customWidth="1"/>
    <col min="5895" max="5895" width="14.625" style="1" customWidth="1"/>
    <col min="5896" max="5900" width="12.375" style="1" customWidth="1"/>
    <col min="5901" max="5901" width="14.625" style="1" customWidth="1"/>
    <col min="5902" max="5902" width="17.625" style="1" customWidth="1"/>
    <col min="5903" max="6144" width="9" style="1"/>
    <col min="6145" max="6145" width="7.5" style="1" customWidth="1"/>
    <col min="6146" max="6146" width="13.875" style="1" customWidth="1"/>
    <col min="6147" max="6147" width="13.5" style="1" bestFit="1" customWidth="1"/>
    <col min="6148" max="6148" width="14.625" style="1" customWidth="1"/>
    <col min="6149" max="6150" width="12.375" style="1" customWidth="1"/>
    <col min="6151" max="6151" width="14.625" style="1" customWidth="1"/>
    <col min="6152" max="6156" width="12.375" style="1" customWidth="1"/>
    <col min="6157" max="6157" width="14.625" style="1" customWidth="1"/>
    <col min="6158" max="6158" width="17.625" style="1" customWidth="1"/>
    <col min="6159" max="6400" width="9" style="1"/>
    <col min="6401" max="6401" width="7.5" style="1" customWidth="1"/>
    <col min="6402" max="6402" width="13.875" style="1" customWidth="1"/>
    <col min="6403" max="6403" width="13.5" style="1" bestFit="1" customWidth="1"/>
    <col min="6404" max="6404" width="14.625" style="1" customWidth="1"/>
    <col min="6405" max="6406" width="12.375" style="1" customWidth="1"/>
    <col min="6407" max="6407" width="14.625" style="1" customWidth="1"/>
    <col min="6408" max="6412" width="12.375" style="1" customWidth="1"/>
    <col min="6413" max="6413" width="14.625" style="1" customWidth="1"/>
    <col min="6414" max="6414" width="17.625" style="1" customWidth="1"/>
    <col min="6415" max="6656" width="9" style="1"/>
    <col min="6657" max="6657" width="7.5" style="1" customWidth="1"/>
    <col min="6658" max="6658" width="13.875" style="1" customWidth="1"/>
    <col min="6659" max="6659" width="13.5" style="1" bestFit="1" customWidth="1"/>
    <col min="6660" max="6660" width="14.625" style="1" customWidth="1"/>
    <col min="6661" max="6662" width="12.375" style="1" customWidth="1"/>
    <col min="6663" max="6663" width="14.625" style="1" customWidth="1"/>
    <col min="6664" max="6668" width="12.375" style="1" customWidth="1"/>
    <col min="6669" max="6669" width="14.625" style="1" customWidth="1"/>
    <col min="6670" max="6670" width="17.625" style="1" customWidth="1"/>
    <col min="6671" max="6912" width="9" style="1"/>
    <col min="6913" max="6913" width="7.5" style="1" customWidth="1"/>
    <col min="6914" max="6914" width="13.875" style="1" customWidth="1"/>
    <col min="6915" max="6915" width="13.5" style="1" bestFit="1" customWidth="1"/>
    <col min="6916" max="6916" width="14.625" style="1" customWidth="1"/>
    <col min="6917" max="6918" width="12.375" style="1" customWidth="1"/>
    <col min="6919" max="6919" width="14.625" style="1" customWidth="1"/>
    <col min="6920" max="6924" width="12.375" style="1" customWidth="1"/>
    <col min="6925" max="6925" width="14.625" style="1" customWidth="1"/>
    <col min="6926" max="6926" width="17.625" style="1" customWidth="1"/>
    <col min="6927" max="7168" width="9" style="1"/>
    <col min="7169" max="7169" width="7.5" style="1" customWidth="1"/>
    <col min="7170" max="7170" width="13.875" style="1" customWidth="1"/>
    <col min="7171" max="7171" width="13.5" style="1" bestFit="1" customWidth="1"/>
    <col min="7172" max="7172" width="14.625" style="1" customWidth="1"/>
    <col min="7173" max="7174" width="12.375" style="1" customWidth="1"/>
    <col min="7175" max="7175" width="14.625" style="1" customWidth="1"/>
    <col min="7176" max="7180" width="12.375" style="1" customWidth="1"/>
    <col min="7181" max="7181" width="14.625" style="1" customWidth="1"/>
    <col min="7182" max="7182" width="17.625" style="1" customWidth="1"/>
    <col min="7183" max="7424" width="9" style="1"/>
    <col min="7425" max="7425" width="7.5" style="1" customWidth="1"/>
    <col min="7426" max="7426" width="13.875" style="1" customWidth="1"/>
    <col min="7427" max="7427" width="13.5" style="1" bestFit="1" customWidth="1"/>
    <col min="7428" max="7428" width="14.625" style="1" customWidth="1"/>
    <col min="7429" max="7430" width="12.375" style="1" customWidth="1"/>
    <col min="7431" max="7431" width="14.625" style="1" customWidth="1"/>
    <col min="7432" max="7436" width="12.375" style="1" customWidth="1"/>
    <col min="7437" max="7437" width="14.625" style="1" customWidth="1"/>
    <col min="7438" max="7438" width="17.625" style="1" customWidth="1"/>
    <col min="7439" max="7680" width="9" style="1"/>
    <col min="7681" max="7681" width="7.5" style="1" customWidth="1"/>
    <col min="7682" max="7682" width="13.875" style="1" customWidth="1"/>
    <col min="7683" max="7683" width="13.5" style="1" bestFit="1" customWidth="1"/>
    <col min="7684" max="7684" width="14.625" style="1" customWidth="1"/>
    <col min="7685" max="7686" width="12.375" style="1" customWidth="1"/>
    <col min="7687" max="7687" width="14.625" style="1" customWidth="1"/>
    <col min="7688" max="7692" width="12.375" style="1" customWidth="1"/>
    <col min="7693" max="7693" width="14.625" style="1" customWidth="1"/>
    <col min="7694" max="7694" width="17.625" style="1" customWidth="1"/>
    <col min="7695" max="7936" width="9" style="1"/>
    <col min="7937" max="7937" width="7.5" style="1" customWidth="1"/>
    <col min="7938" max="7938" width="13.875" style="1" customWidth="1"/>
    <col min="7939" max="7939" width="13.5" style="1" bestFit="1" customWidth="1"/>
    <col min="7940" max="7940" width="14.625" style="1" customWidth="1"/>
    <col min="7941" max="7942" width="12.375" style="1" customWidth="1"/>
    <col min="7943" max="7943" width="14.625" style="1" customWidth="1"/>
    <col min="7944" max="7948" width="12.375" style="1" customWidth="1"/>
    <col min="7949" max="7949" width="14.625" style="1" customWidth="1"/>
    <col min="7950" max="7950" width="17.625" style="1" customWidth="1"/>
    <col min="7951" max="8192" width="9" style="1"/>
    <col min="8193" max="8193" width="7.5" style="1" customWidth="1"/>
    <col min="8194" max="8194" width="13.875" style="1" customWidth="1"/>
    <col min="8195" max="8195" width="13.5" style="1" bestFit="1" customWidth="1"/>
    <col min="8196" max="8196" width="14.625" style="1" customWidth="1"/>
    <col min="8197" max="8198" width="12.375" style="1" customWidth="1"/>
    <col min="8199" max="8199" width="14.625" style="1" customWidth="1"/>
    <col min="8200" max="8204" width="12.375" style="1" customWidth="1"/>
    <col min="8205" max="8205" width="14.625" style="1" customWidth="1"/>
    <col min="8206" max="8206" width="17.625" style="1" customWidth="1"/>
    <col min="8207" max="8448" width="9" style="1"/>
    <col min="8449" max="8449" width="7.5" style="1" customWidth="1"/>
    <col min="8450" max="8450" width="13.875" style="1" customWidth="1"/>
    <col min="8451" max="8451" width="13.5" style="1" bestFit="1" customWidth="1"/>
    <col min="8452" max="8452" width="14.625" style="1" customWidth="1"/>
    <col min="8453" max="8454" width="12.375" style="1" customWidth="1"/>
    <col min="8455" max="8455" width="14.625" style="1" customWidth="1"/>
    <col min="8456" max="8460" width="12.375" style="1" customWidth="1"/>
    <col min="8461" max="8461" width="14.625" style="1" customWidth="1"/>
    <col min="8462" max="8462" width="17.625" style="1" customWidth="1"/>
    <col min="8463" max="8704" width="9" style="1"/>
    <col min="8705" max="8705" width="7.5" style="1" customWidth="1"/>
    <col min="8706" max="8706" width="13.875" style="1" customWidth="1"/>
    <col min="8707" max="8707" width="13.5" style="1" bestFit="1" customWidth="1"/>
    <col min="8708" max="8708" width="14.625" style="1" customWidth="1"/>
    <col min="8709" max="8710" width="12.375" style="1" customWidth="1"/>
    <col min="8711" max="8711" width="14.625" style="1" customWidth="1"/>
    <col min="8712" max="8716" width="12.375" style="1" customWidth="1"/>
    <col min="8717" max="8717" width="14.625" style="1" customWidth="1"/>
    <col min="8718" max="8718" width="17.625" style="1" customWidth="1"/>
    <col min="8719" max="8960" width="9" style="1"/>
    <col min="8961" max="8961" width="7.5" style="1" customWidth="1"/>
    <col min="8962" max="8962" width="13.875" style="1" customWidth="1"/>
    <col min="8963" max="8963" width="13.5" style="1" bestFit="1" customWidth="1"/>
    <col min="8964" max="8964" width="14.625" style="1" customWidth="1"/>
    <col min="8965" max="8966" width="12.375" style="1" customWidth="1"/>
    <col min="8967" max="8967" width="14.625" style="1" customWidth="1"/>
    <col min="8968" max="8972" width="12.375" style="1" customWidth="1"/>
    <col min="8973" max="8973" width="14.625" style="1" customWidth="1"/>
    <col min="8974" max="8974" width="17.625" style="1" customWidth="1"/>
    <col min="8975" max="9216" width="9" style="1"/>
    <col min="9217" max="9217" width="7.5" style="1" customWidth="1"/>
    <col min="9218" max="9218" width="13.875" style="1" customWidth="1"/>
    <col min="9219" max="9219" width="13.5" style="1" bestFit="1" customWidth="1"/>
    <col min="9220" max="9220" width="14.625" style="1" customWidth="1"/>
    <col min="9221" max="9222" width="12.375" style="1" customWidth="1"/>
    <col min="9223" max="9223" width="14.625" style="1" customWidth="1"/>
    <col min="9224" max="9228" width="12.375" style="1" customWidth="1"/>
    <col min="9229" max="9229" width="14.625" style="1" customWidth="1"/>
    <col min="9230" max="9230" width="17.625" style="1" customWidth="1"/>
    <col min="9231" max="9472" width="9" style="1"/>
    <col min="9473" max="9473" width="7.5" style="1" customWidth="1"/>
    <col min="9474" max="9474" width="13.875" style="1" customWidth="1"/>
    <col min="9475" max="9475" width="13.5" style="1" bestFit="1" customWidth="1"/>
    <col min="9476" max="9476" width="14.625" style="1" customWidth="1"/>
    <col min="9477" max="9478" width="12.375" style="1" customWidth="1"/>
    <col min="9479" max="9479" width="14.625" style="1" customWidth="1"/>
    <col min="9480" max="9484" width="12.375" style="1" customWidth="1"/>
    <col min="9485" max="9485" width="14.625" style="1" customWidth="1"/>
    <col min="9486" max="9486" width="17.625" style="1" customWidth="1"/>
    <col min="9487" max="9728" width="9" style="1"/>
    <col min="9729" max="9729" width="7.5" style="1" customWidth="1"/>
    <col min="9730" max="9730" width="13.875" style="1" customWidth="1"/>
    <col min="9731" max="9731" width="13.5" style="1" bestFit="1" customWidth="1"/>
    <col min="9732" max="9732" width="14.625" style="1" customWidth="1"/>
    <col min="9733" max="9734" width="12.375" style="1" customWidth="1"/>
    <col min="9735" max="9735" width="14.625" style="1" customWidth="1"/>
    <col min="9736" max="9740" width="12.375" style="1" customWidth="1"/>
    <col min="9741" max="9741" width="14.625" style="1" customWidth="1"/>
    <col min="9742" max="9742" width="17.625" style="1" customWidth="1"/>
    <col min="9743" max="9984" width="9" style="1"/>
    <col min="9985" max="9985" width="7.5" style="1" customWidth="1"/>
    <col min="9986" max="9986" width="13.875" style="1" customWidth="1"/>
    <col min="9987" max="9987" width="13.5" style="1" bestFit="1" customWidth="1"/>
    <col min="9988" max="9988" width="14.625" style="1" customWidth="1"/>
    <col min="9989" max="9990" width="12.375" style="1" customWidth="1"/>
    <col min="9991" max="9991" width="14.625" style="1" customWidth="1"/>
    <col min="9992" max="9996" width="12.375" style="1" customWidth="1"/>
    <col min="9997" max="9997" width="14.625" style="1" customWidth="1"/>
    <col min="9998" max="9998" width="17.625" style="1" customWidth="1"/>
    <col min="9999" max="10240" width="9" style="1"/>
    <col min="10241" max="10241" width="7.5" style="1" customWidth="1"/>
    <col min="10242" max="10242" width="13.875" style="1" customWidth="1"/>
    <col min="10243" max="10243" width="13.5" style="1" bestFit="1" customWidth="1"/>
    <col min="10244" max="10244" width="14.625" style="1" customWidth="1"/>
    <col min="10245" max="10246" width="12.375" style="1" customWidth="1"/>
    <col min="10247" max="10247" width="14.625" style="1" customWidth="1"/>
    <col min="10248" max="10252" width="12.375" style="1" customWidth="1"/>
    <col min="10253" max="10253" width="14.625" style="1" customWidth="1"/>
    <col min="10254" max="10254" width="17.625" style="1" customWidth="1"/>
    <col min="10255" max="10496" width="9" style="1"/>
    <col min="10497" max="10497" width="7.5" style="1" customWidth="1"/>
    <col min="10498" max="10498" width="13.875" style="1" customWidth="1"/>
    <col min="10499" max="10499" width="13.5" style="1" bestFit="1" customWidth="1"/>
    <col min="10500" max="10500" width="14.625" style="1" customWidth="1"/>
    <col min="10501" max="10502" width="12.375" style="1" customWidth="1"/>
    <col min="10503" max="10503" width="14.625" style="1" customWidth="1"/>
    <col min="10504" max="10508" width="12.375" style="1" customWidth="1"/>
    <col min="10509" max="10509" width="14.625" style="1" customWidth="1"/>
    <col min="10510" max="10510" width="17.625" style="1" customWidth="1"/>
    <col min="10511" max="10752" width="9" style="1"/>
    <col min="10753" max="10753" width="7.5" style="1" customWidth="1"/>
    <col min="10754" max="10754" width="13.875" style="1" customWidth="1"/>
    <col min="10755" max="10755" width="13.5" style="1" bestFit="1" customWidth="1"/>
    <col min="10756" max="10756" width="14.625" style="1" customWidth="1"/>
    <col min="10757" max="10758" width="12.375" style="1" customWidth="1"/>
    <col min="10759" max="10759" width="14.625" style="1" customWidth="1"/>
    <col min="10760" max="10764" width="12.375" style="1" customWidth="1"/>
    <col min="10765" max="10765" width="14.625" style="1" customWidth="1"/>
    <col min="10766" max="10766" width="17.625" style="1" customWidth="1"/>
    <col min="10767" max="11008" width="9" style="1"/>
    <col min="11009" max="11009" width="7.5" style="1" customWidth="1"/>
    <col min="11010" max="11010" width="13.875" style="1" customWidth="1"/>
    <col min="11011" max="11011" width="13.5" style="1" bestFit="1" customWidth="1"/>
    <col min="11012" max="11012" width="14.625" style="1" customWidth="1"/>
    <col min="11013" max="11014" width="12.375" style="1" customWidth="1"/>
    <col min="11015" max="11015" width="14.625" style="1" customWidth="1"/>
    <col min="11016" max="11020" width="12.375" style="1" customWidth="1"/>
    <col min="11021" max="11021" width="14.625" style="1" customWidth="1"/>
    <col min="11022" max="11022" width="17.625" style="1" customWidth="1"/>
    <col min="11023" max="11264" width="9" style="1"/>
    <col min="11265" max="11265" width="7.5" style="1" customWidth="1"/>
    <col min="11266" max="11266" width="13.875" style="1" customWidth="1"/>
    <col min="11267" max="11267" width="13.5" style="1" bestFit="1" customWidth="1"/>
    <col min="11268" max="11268" width="14.625" style="1" customWidth="1"/>
    <col min="11269" max="11270" width="12.375" style="1" customWidth="1"/>
    <col min="11271" max="11271" width="14.625" style="1" customWidth="1"/>
    <col min="11272" max="11276" width="12.375" style="1" customWidth="1"/>
    <col min="11277" max="11277" width="14.625" style="1" customWidth="1"/>
    <col min="11278" max="11278" width="17.625" style="1" customWidth="1"/>
    <col min="11279" max="11520" width="9" style="1"/>
    <col min="11521" max="11521" width="7.5" style="1" customWidth="1"/>
    <col min="11522" max="11522" width="13.875" style="1" customWidth="1"/>
    <col min="11523" max="11523" width="13.5" style="1" bestFit="1" customWidth="1"/>
    <col min="11524" max="11524" width="14.625" style="1" customWidth="1"/>
    <col min="11525" max="11526" width="12.375" style="1" customWidth="1"/>
    <col min="11527" max="11527" width="14.625" style="1" customWidth="1"/>
    <col min="11528" max="11532" width="12.375" style="1" customWidth="1"/>
    <col min="11533" max="11533" width="14.625" style="1" customWidth="1"/>
    <col min="11534" max="11534" width="17.625" style="1" customWidth="1"/>
    <col min="11535" max="11776" width="9" style="1"/>
    <col min="11777" max="11777" width="7.5" style="1" customWidth="1"/>
    <col min="11778" max="11778" width="13.875" style="1" customWidth="1"/>
    <col min="11779" max="11779" width="13.5" style="1" bestFit="1" customWidth="1"/>
    <col min="11780" max="11780" width="14.625" style="1" customWidth="1"/>
    <col min="11781" max="11782" width="12.375" style="1" customWidth="1"/>
    <col min="11783" max="11783" width="14.625" style="1" customWidth="1"/>
    <col min="11784" max="11788" width="12.375" style="1" customWidth="1"/>
    <col min="11789" max="11789" width="14.625" style="1" customWidth="1"/>
    <col min="11790" max="11790" width="17.625" style="1" customWidth="1"/>
    <col min="11791" max="12032" width="9" style="1"/>
    <col min="12033" max="12033" width="7.5" style="1" customWidth="1"/>
    <col min="12034" max="12034" width="13.875" style="1" customWidth="1"/>
    <col min="12035" max="12035" width="13.5" style="1" bestFit="1" customWidth="1"/>
    <col min="12036" max="12036" width="14.625" style="1" customWidth="1"/>
    <col min="12037" max="12038" width="12.375" style="1" customWidth="1"/>
    <col min="12039" max="12039" width="14.625" style="1" customWidth="1"/>
    <col min="12040" max="12044" width="12.375" style="1" customWidth="1"/>
    <col min="12045" max="12045" width="14.625" style="1" customWidth="1"/>
    <col min="12046" max="12046" width="17.625" style="1" customWidth="1"/>
    <col min="12047" max="12288" width="9" style="1"/>
    <col min="12289" max="12289" width="7.5" style="1" customWidth="1"/>
    <col min="12290" max="12290" width="13.875" style="1" customWidth="1"/>
    <col min="12291" max="12291" width="13.5" style="1" bestFit="1" customWidth="1"/>
    <col min="12292" max="12292" width="14.625" style="1" customWidth="1"/>
    <col min="12293" max="12294" width="12.375" style="1" customWidth="1"/>
    <col min="12295" max="12295" width="14.625" style="1" customWidth="1"/>
    <col min="12296" max="12300" width="12.375" style="1" customWidth="1"/>
    <col min="12301" max="12301" width="14.625" style="1" customWidth="1"/>
    <col min="12302" max="12302" width="17.625" style="1" customWidth="1"/>
    <col min="12303" max="12544" width="9" style="1"/>
    <col min="12545" max="12545" width="7.5" style="1" customWidth="1"/>
    <col min="12546" max="12546" width="13.875" style="1" customWidth="1"/>
    <col min="12547" max="12547" width="13.5" style="1" bestFit="1" customWidth="1"/>
    <col min="12548" max="12548" width="14.625" style="1" customWidth="1"/>
    <col min="12549" max="12550" width="12.375" style="1" customWidth="1"/>
    <col min="12551" max="12551" width="14.625" style="1" customWidth="1"/>
    <col min="12552" max="12556" width="12.375" style="1" customWidth="1"/>
    <col min="12557" max="12557" width="14.625" style="1" customWidth="1"/>
    <col min="12558" max="12558" width="17.625" style="1" customWidth="1"/>
    <col min="12559" max="12800" width="9" style="1"/>
    <col min="12801" max="12801" width="7.5" style="1" customWidth="1"/>
    <col min="12802" max="12802" width="13.875" style="1" customWidth="1"/>
    <col min="12803" max="12803" width="13.5" style="1" bestFit="1" customWidth="1"/>
    <col min="12804" max="12804" width="14.625" style="1" customWidth="1"/>
    <col min="12805" max="12806" width="12.375" style="1" customWidth="1"/>
    <col min="12807" max="12807" width="14.625" style="1" customWidth="1"/>
    <col min="12808" max="12812" width="12.375" style="1" customWidth="1"/>
    <col min="12813" max="12813" width="14.625" style="1" customWidth="1"/>
    <col min="12814" max="12814" width="17.625" style="1" customWidth="1"/>
    <col min="12815" max="13056" width="9" style="1"/>
    <col min="13057" max="13057" width="7.5" style="1" customWidth="1"/>
    <col min="13058" max="13058" width="13.875" style="1" customWidth="1"/>
    <col min="13059" max="13059" width="13.5" style="1" bestFit="1" customWidth="1"/>
    <col min="13060" max="13060" width="14.625" style="1" customWidth="1"/>
    <col min="13061" max="13062" width="12.375" style="1" customWidth="1"/>
    <col min="13063" max="13063" width="14.625" style="1" customWidth="1"/>
    <col min="13064" max="13068" width="12.375" style="1" customWidth="1"/>
    <col min="13069" max="13069" width="14.625" style="1" customWidth="1"/>
    <col min="13070" max="13070" width="17.625" style="1" customWidth="1"/>
    <col min="13071" max="13312" width="9" style="1"/>
    <col min="13313" max="13313" width="7.5" style="1" customWidth="1"/>
    <col min="13314" max="13314" width="13.875" style="1" customWidth="1"/>
    <col min="13315" max="13315" width="13.5" style="1" bestFit="1" customWidth="1"/>
    <col min="13316" max="13316" width="14.625" style="1" customWidth="1"/>
    <col min="13317" max="13318" width="12.375" style="1" customWidth="1"/>
    <col min="13319" max="13319" width="14.625" style="1" customWidth="1"/>
    <col min="13320" max="13324" width="12.375" style="1" customWidth="1"/>
    <col min="13325" max="13325" width="14.625" style="1" customWidth="1"/>
    <col min="13326" max="13326" width="17.625" style="1" customWidth="1"/>
    <col min="13327" max="13568" width="9" style="1"/>
    <col min="13569" max="13569" width="7.5" style="1" customWidth="1"/>
    <col min="13570" max="13570" width="13.875" style="1" customWidth="1"/>
    <col min="13571" max="13571" width="13.5" style="1" bestFit="1" customWidth="1"/>
    <col min="13572" max="13572" width="14.625" style="1" customWidth="1"/>
    <col min="13573" max="13574" width="12.375" style="1" customWidth="1"/>
    <col min="13575" max="13575" width="14.625" style="1" customWidth="1"/>
    <col min="13576" max="13580" width="12.375" style="1" customWidth="1"/>
    <col min="13581" max="13581" width="14.625" style="1" customWidth="1"/>
    <col min="13582" max="13582" width="17.625" style="1" customWidth="1"/>
    <col min="13583" max="13824" width="9" style="1"/>
    <col min="13825" max="13825" width="7.5" style="1" customWidth="1"/>
    <col min="13826" max="13826" width="13.875" style="1" customWidth="1"/>
    <col min="13827" max="13827" width="13.5" style="1" bestFit="1" customWidth="1"/>
    <col min="13828" max="13828" width="14.625" style="1" customWidth="1"/>
    <col min="13829" max="13830" width="12.375" style="1" customWidth="1"/>
    <col min="13831" max="13831" width="14.625" style="1" customWidth="1"/>
    <col min="13832" max="13836" width="12.375" style="1" customWidth="1"/>
    <col min="13837" max="13837" width="14.625" style="1" customWidth="1"/>
    <col min="13838" max="13838" width="17.625" style="1" customWidth="1"/>
    <col min="13839" max="14080" width="9" style="1"/>
    <col min="14081" max="14081" width="7.5" style="1" customWidth="1"/>
    <col min="14082" max="14082" width="13.875" style="1" customWidth="1"/>
    <col min="14083" max="14083" width="13.5" style="1" bestFit="1" customWidth="1"/>
    <col min="14084" max="14084" width="14.625" style="1" customWidth="1"/>
    <col min="14085" max="14086" width="12.375" style="1" customWidth="1"/>
    <col min="14087" max="14087" width="14.625" style="1" customWidth="1"/>
    <col min="14088" max="14092" width="12.375" style="1" customWidth="1"/>
    <col min="14093" max="14093" width="14.625" style="1" customWidth="1"/>
    <col min="14094" max="14094" width="17.625" style="1" customWidth="1"/>
    <col min="14095" max="14336" width="9" style="1"/>
    <col min="14337" max="14337" width="7.5" style="1" customWidth="1"/>
    <col min="14338" max="14338" width="13.875" style="1" customWidth="1"/>
    <col min="14339" max="14339" width="13.5" style="1" bestFit="1" customWidth="1"/>
    <col min="14340" max="14340" width="14.625" style="1" customWidth="1"/>
    <col min="14341" max="14342" width="12.375" style="1" customWidth="1"/>
    <col min="14343" max="14343" width="14.625" style="1" customWidth="1"/>
    <col min="14344" max="14348" width="12.375" style="1" customWidth="1"/>
    <col min="14349" max="14349" width="14.625" style="1" customWidth="1"/>
    <col min="14350" max="14350" width="17.625" style="1" customWidth="1"/>
    <col min="14351" max="14592" width="9" style="1"/>
    <col min="14593" max="14593" width="7.5" style="1" customWidth="1"/>
    <col min="14594" max="14594" width="13.875" style="1" customWidth="1"/>
    <col min="14595" max="14595" width="13.5" style="1" bestFit="1" customWidth="1"/>
    <col min="14596" max="14596" width="14.625" style="1" customWidth="1"/>
    <col min="14597" max="14598" width="12.375" style="1" customWidth="1"/>
    <col min="14599" max="14599" width="14.625" style="1" customWidth="1"/>
    <col min="14600" max="14604" width="12.375" style="1" customWidth="1"/>
    <col min="14605" max="14605" width="14.625" style="1" customWidth="1"/>
    <col min="14606" max="14606" width="17.625" style="1" customWidth="1"/>
    <col min="14607" max="14848" width="9" style="1"/>
    <col min="14849" max="14849" width="7.5" style="1" customWidth="1"/>
    <col min="14850" max="14850" width="13.875" style="1" customWidth="1"/>
    <col min="14851" max="14851" width="13.5" style="1" bestFit="1" customWidth="1"/>
    <col min="14852" max="14852" width="14.625" style="1" customWidth="1"/>
    <col min="14853" max="14854" width="12.375" style="1" customWidth="1"/>
    <col min="14855" max="14855" width="14.625" style="1" customWidth="1"/>
    <col min="14856" max="14860" width="12.375" style="1" customWidth="1"/>
    <col min="14861" max="14861" width="14.625" style="1" customWidth="1"/>
    <col min="14862" max="14862" width="17.625" style="1" customWidth="1"/>
    <col min="14863" max="15104" width="9" style="1"/>
    <col min="15105" max="15105" width="7.5" style="1" customWidth="1"/>
    <col min="15106" max="15106" width="13.875" style="1" customWidth="1"/>
    <col min="15107" max="15107" width="13.5" style="1" bestFit="1" customWidth="1"/>
    <col min="15108" max="15108" width="14.625" style="1" customWidth="1"/>
    <col min="15109" max="15110" width="12.375" style="1" customWidth="1"/>
    <col min="15111" max="15111" width="14.625" style="1" customWidth="1"/>
    <col min="15112" max="15116" width="12.375" style="1" customWidth="1"/>
    <col min="15117" max="15117" width="14.625" style="1" customWidth="1"/>
    <col min="15118" max="15118" width="17.625" style="1" customWidth="1"/>
    <col min="15119" max="15360" width="9" style="1"/>
    <col min="15361" max="15361" width="7.5" style="1" customWidth="1"/>
    <col min="15362" max="15362" width="13.875" style="1" customWidth="1"/>
    <col min="15363" max="15363" width="13.5" style="1" bestFit="1" customWidth="1"/>
    <col min="15364" max="15364" width="14.625" style="1" customWidth="1"/>
    <col min="15365" max="15366" width="12.375" style="1" customWidth="1"/>
    <col min="15367" max="15367" width="14.625" style="1" customWidth="1"/>
    <col min="15368" max="15372" width="12.375" style="1" customWidth="1"/>
    <col min="15373" max="15373" width="14.625" style="1" customWidth="1"/>
    <col min="15374" max="15374" width="17.625" style="1" customWidth="1"/>
    <col min="15375" max="15616" width="9" style="1"/>
    <col min="15617" max="15617" width="7.5" style="1" customWidth="1"/>
    <col min="15618" max="15618" width="13.875" style="1" customWidth="1"/>
    <col min="15619" max="15619" width="13.5" style="1" bestFit="1" customWidth="1"/>
    <col min="15620" max="15620" width="14.625" style="1" customWidth="1"/>
    <col min="15621" max="15622" width="12.375" style="1" customWidth="1"/>
    <col min="15623" max="15623" width="14.625" style="1" customWidth="1"/>
    <col min="15624" max="15628" width="12.375" style="1" customWidth="1"/>
    <col min="15629" max="15629" width="14.625" style="1" customWidth="1"/>
    <col min="15630" max="15630" width="17.625" style="1" customWidth="1"/>
    <col min="15631" max="15872" width="9" style="1"/>
    <col min="15873" max="15873" width="7.5" style="1" customWidth="1"/>
    <col min="15874" max="15874" width="13.875" style="1" customWidth="1"/>
    <col min="15875" max="15875" width="13.5" style="1" bestFit="1" customWidth="1"/>
    <col min="15876" max="15876" width="14.625" style="1" customWidth="1"/>
    <col min="15877" max="15878" width="12.375" style="1" customWidth="1"/>
    <col min="15879" max="15879" width="14.625" style="1" customWidth="1"/>
    <col min="15880" max="15884" width="12.375" style="1" customWidth="1"/>
    <col min="15885" max="15885" width="14.625" style="1" customWidth="1"/>
    <col min="15886" max="15886" width="17.625" style="1" customWidth="1"/>
    <col min="15887" max="16128" width="9" style="1"/>
    <col min="16129" max="16129" width="7.5" style="1" customWidth="1"/>
    <col min="16130" max="16130" width="13.875" style="1" customWidth="1"/>
    <col min="16131" max="16131" width="13.5" style="1" bestFit="1" customWidth="1"/>
    <col min="16132" max="16132" width="14.625" style="1" customWidth="1"/>
    <col min="16133" max="16134" width="12.375" style="1" customWidth="1"/>
    <col min="16135" max="16135" width="14.625" style="1" customWidth="1"/>
    <col min="16136" max="16140" width="12.375" style="1" customWidth="1"/>
    <col min="16141" max="16141" width="14.625" style="1" customWidth="1"/>
    <col min="16142" max="16142" width="17.625" style="1" customWidth="1"/>
    <col min="16143" max="16384" width="9" style="1"/>
  </cols>
  <sheetData>
    <row r="2" spans="1:14" ht="15.95" customHeight="1" x14ac:dyDescent="0.15">
      <c r="A2" s="1" t="s">
        <v>0</v>
      </c>
    </row>
    <row r="4" spans="1:14" ht="15.95" customHeight="1" x14ac:dyDescent="0.15">
      <c r="A4" s="3" t="s">
        <v>1</v>
      </c>
      <c r="B4" s="4" t="s">
        <v>96</v>
      </c>
    </row>
    <row r="5" spans="1:14" ht="15.95" customHeight="1" x14ac:dyDescent="0.15">
      <c r="N5" s="5" t="s">
        <v>3</v>
      </c>
    </row>
    <row r="6" spans="1:14" ht="15.95" customHeight="1" x14ac:dyDescent="0.15">
      <c r="A6" s="6" t="s">
        <v>4</v>
      </c>
      <c r="B6" s="7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</row>
    <row r="7" spans="1:14" ht="15.95" customHeight="1" x14ac:dyDescent="0.15">
      <c r="A7" s="9" t="s">
        <v>17</v>
      </c>
      <c r="B7" s="10"/>
      <c r="C7" s="11" t="s">
        <v>18</v>
      </c>
      <c r="D7" s="37">
        <f>SUM(D9,D11,D13,D15)</f>
        <v>0</v>
      </c>
      <c r="E7" s="37">
        <f t="shared" ref="E7:L7" si="0">SUM(E9,E11,E13,E15)</f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>SUM(E7:L7)</f>
        <v>0</v>
      </c>
      <c r="N7" s="37">
        <f>SUM(M7,D7)</f>
        <v>0</v>
      </c>
    </row>
    <row r="8" spans="1:14" ht="15.95" customHeight="1" x14ac:dyDescent="0.15">
      <c r="A8" s="13"/>
      <c r="B8" s="14"/>
      <c r="C8" s="15" t="s">
        <v>19</v>
      </c>
      <c r="D8" s="38" t="s">
        <v>20</v>
      </c>
      <c r="E8" s="38">
        <f>IF($M7=0,0,E7/$M7%)</f>
        <v>0</v>
      </c>
      <c r="F8" s="38">
        <f t="shared" ref="F8:L8" si="1">IF($M7=0,0,F7/$M7%)</f>
        <v>0</v>
      </c>
      <c r="G8" s="38">
        <f t="shared" si="1"/>
        <v>0</v>
      </c>
      <c r="H8" s="38">
        <f t="shared" si="1"/>
        <v>0</v>
      </c>
      <c r="I8" s="38">
        <f t="shared" si="1"/>
        <v>0</v>
      </c>
      <c r="J8" s="38">
        <f t="shared" si="1"/>
        <v>0</v>
      </c>
      <c r="K8" s="38">
        <f t="shared" si="1"/>
        <v>0</v>
      </c>
      <c r="L8" s="38">
        <f t="shared" si="1"/>
        <v>0</v>
      </c>
      <c r="M8" s="37">
        <f t="shared" ref="M8:M110" si="2">SUM(E8:L8)</f>
        <v>0</v>
      </c>
      <c r="N8" s="38" t="s">
        <v>20</v>
      </c>
    </row>
    <row r="9" spans="1:14" ht="15.95" customHeight="1" x14ac:dyDescent="0.15">
      <c r="A9" s="17"/>
      <c r="B9" s="18" t="s">
        <v>21</v>
      </c>
      <c r="C9" s="11" t="s">
        <v>18</v>
      </c>
      <c r="D9" s="37"/>
      <c r="E9" s="37"/>
      <c r="F9" s="37"/>
      <c r="G9" s="37"/>
      <c r="H9" s="37"/>
      <c r="I9" s="37"/>
      <c r="J9" s="37"/>
      <c r="K9" s="37"/>
      <c r="L9" s="37"/>
      <c r="M9" s="37">
        <f>SUM(E9:L9)</f>
        <v>0</v>
      </c>
      <c r="N9" s="37">
        <f>SUM(M9,D9)</f>
        <v>0</v>
      </c>
    </row>
    <row r="10" spans="1:14" ht="15.95" customHeight="1" x14ac:dyDescent="0.15">
      <c r="A10" s="13"/>
      <c r="B10" s="19"/>
      <c r="C10" s="15" t="s">
        <v>19</v>
      </c>
      <c r="D10" s="38" t="s">
        <v>20</v>
      </c>
      <c r="E10" s="38">
        <f t="shared" ref="E10:L10" si="3">IF($M9=0,0,E9/$M9%)</f>
        <v>0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7">
        <f>SUM(E10:L10)</f>
        <v>0</v>
      </c>
      <c r="N10" s="38" t="s">
        <v>20</v>
      </c>
    </row>
    <row r="11" spans="1:14" ht="15.95" customHeight="1" x14ac:dyDescent="0.15">
      <c r="A11" s="17"/>
      <c r="B11" s="18" t="s">
        <v>22</v>
      </c>
      <c r="C11" s="11" t="s">
        <v>18</v>
      </c>
      <c r="D11" s="37"/>
      <c r="E11" s="37"/>
      <c r="F11" s="37"/>
      <c r="G11" s="37"/>
      <c r="H11" s="37"/>
      <c r="I11" s="37"/>
      <c r="J11" s="37"/>
      <c r="K11" s="37"/>
      <c r="L11" s="37"/>
      <c r="M11" s="37">
        <f t="shared" ref="M11:M16" si="4">SUM(E11:L11)</f>
        <v>0</v>
      </c>
      <c r="N11" s="37">
        <f>SUM(M11,D11)</f>
        <v>0</v>
      </c>
    </row>
    <row r="12" spans="1:14" ht="15.95" customHeight="1" x14ac:dyDescent="0.15">
      <c r="A12" s="13"/>
      <c r="B12" s="19"/>
      <c r="C12" s="15" t="s">
        <v>19</v>
      </c>
      <c r="D12" s="38" t="s">
        <v>20</v>
      </c>
      <c r="E12" s="38">
        <f t="shared" ref="E12:L12" si="5">IF($M11=0,0,E11/$M11%)</f>
        <v>0</v>
      </c>
      <c r="F12" s="38">
        <f t="shared" si="5"/>
        <v>0</v>
      </c>
      <c r="G12" s="38">
        <f t="shared" si="5"/>
        <v>0</v>
      </c>
      <c r="H12" s="38">
        <f t="shared" si="5"/>
        <v>0</v>
      </c>
      <c r="I12" s="38">
        <f t="shared" si="5"/>
        <v>0</v>
      </c>
      <c r="J12" s="38">
        <f t="shared" si="5"/>
        <v>0</v>
      </c>
      <c r="K12" s="38">
        <f t="shared" si="5"/>
        <v>0</v>
      </c>
      <c r="L12" s="38">
        <f t="shared" si="5"/>
        <v>0</v>
      </c>
      <c r="M12" s="37">
        <f t="shared" si="4"/>
        <v>0</v>
      </c>
      <c r="N12" s="38" t="s">
        <v>20</v>
      </c>
    </row>
    <row r="13" spans="1:14" ht="15.95" customHeight="1" x14ac:dyDescent="0.15">
      <c r="A13" s="17"/>
      <c r="B13" s="18" t="s">
        <v>23</v>
      </c>
      <c r="C13" s="11" t="s">
        <v>18</v>
      </c>
      <c r="D13" s="37"/>
      <c r="E13" s="37"/>
      <c r="F13" s="37"/>
      <c r="G13" s="37"/>
      <c r="H13" s="37"/>
      <c r="I13" s="37"/>
      <c r="J13" s="37"/>
      <c r="K13" s="37"/>
      <c r="L13" s="37"/>
      <c r="M13" s="37">
        <f t="shared" si="4"/>
        <v>0</v>
      </c>
      <c r="N13" s="37">
        <f>SUM(M13,D13)</f>
        <v>0</v>
      </c>
    </row>
    <row r="14" spans="1:14" ht="15.95" customHeight="1" x14ac:dyDescent="0.15">
      <c r="A14" s="13"/>
      <c r="B14" s="19"/>
      <c r="C14" s="15" t="s">
        <v>19</v>
      </c>
      <c r="D14" s="38" t="s">
        <v>20</v>
      </c>
      <c r="E14" s="38">
        <f t="shared" ref="E14:L14" si="6">IF($M13=0,0,E13/$M13%)</f>
        <v>0</v>
      </c>
      <c r="F14" s="38">
        <f t="shared" si="6"/>
        <v>0</v>
      </c>
      <c r="G14" s="38">
        <f t="shared" si="6"/>
        <v>0</v>
      </c>
      <c r="H14" s="38">
        <f t="shared" si="6"/>
        <v>0</v>
      </c>
      <c r="I14" s="38">
        <f t="shared" si="6"/>
        <v>0</v>
      </c>
      <c r="J14" s="38">
        <f t="shared" si="6"/>
        <v>0</v>
      </c>
      <c r="K14" s="38">
        <f t="shared" si="6"/>
        <v>0</v>
      </c>
      <c r="L14" s="38">
        <f t="shared" si="6"/>
        <v>0</v>
      </c>
      <c r="M14" s="37">
        <f t="shared" si="4"/>
        <v>0</v>
      </c>
      <c r="N14" s="38" t="s">
        <v>20</v>
      </c>
    </row>
    <row r="15" spans="1:14" ht="15.95" customHeight="1" x14ac:dyDescent="0.15">
      <c r="A15" s="17"/>
      <c r="B15" s="18" t="s">
        <v>24</v>
      </c>
      <c r="C15" s="11" t="s">
        <v>18</v>
      </c>
      <c r="D15" s="37"/>
      <c r="E15" s="37"/>
      <c r="F15" s="37"/>
      <c r="G15" s="37"/>
      <c r="H15" s="37"/>
      <c r="I15" s="37"/>
      <c r="J15" s="37"/>
      <c r="K15" s="37"/>
      <c r="L15" s="37"/>
      <c r="M15" s="37">
        <f t="shared" si="4"/>
        <v>0</v>
      </c>
      <c r="N15" s="37">
        <f>SUM(M15,D15)</f>
        <v>0</v>
      </c>
    </row>
    <row r="16" spans="1:14" ht="15.95" customHeight="1" x14ac:dyDescent="0.15">
      <c r="A16" s="13"/>
      <c r="B16" s="19"/>
      <c r="C16" s="15" t="s">
        <v>19</v>
      </c>
      <c r="D16" s="38" t="s">
        <v>20</v>
      </c>
      <c r="E16" s="38">
        <f t="shared" ref="E16:L16" si="7">IF($M15=0,0,E15/$M15%)</f>
        <v>0</v>
      </c>
      <c r="F16" s="38">
        <f t="shared" si="7"/>
        <v>0</v>
      </c>
      <c r="G16" s="38">
        <f t="shared" si="7"/>
        <v>0</v>
      </c>
      <c r="H16" s="38">
        <f t="shared" si="7"/>
        <v>0</v>
      </c>
      <c r="I16" s="38">
        <f t="shared" si="7"/>
        <v>0</v>
      </c>
      <c r="J16" s="38">
        <f t="shared" si="7"/>
        <v>0</v>
      </c>
      <c r="K16" s="38">
        <f t="shared" si="7"/>
        <v>0</v>
      </c>
      <c r="L16" s="38">
        <f t="shared" si="7"/>
        <v>0</v>
      </c>
      <c r="M16" s="37">
        <f t="shared" si="4"/>
        <v>0</v>
      </c>
      <c r="N16" s="38" t="s">
        <v>20</v>
      </c>
    </row>
    <row r="17" spans="1:16" ht="15.95" customHeight="1" x14ac:dyDescent="0.15">
      <c r="A17" s="9" t="s">
        <v>25</v>
      </c>
      <c r="B17" s="10"/>
      <c r="C17" s="20" t="s">
        <v>111</v>
      </c>
      <c r="D17" s="37">
        <f>SUMIF($C$19:$C$80,"出荷量",D19:D80)</f>
        <v>1526.4</v>
      </c>
      <c r="E17" s="37">
        <f t="shared" ref="E17:M17" si="8">SUMIF($C$19:$C$80,"出荷量",E19:E80)</f>
        <v>0</v>
      </c>
      <c r="F17" s="37">
        <f t="shared" si="8"/>
        <v>0</v>
      </c>
      <c r="G17" s="37">
        <f t="shared" si="8"/>
        <v>2116.4</v>
      </c>
      <c r="H17" s="37">
        <f t="shared" si="8"/>
        <v>360.5</v>
      </c>
      <c r="I17" s="37">
        <f t="shared" si="8"/>
        <v>0</v>
      </c>
      <c r="J17" s="37">
        <f t="shared" si="8"/>
        <v>0</v>
      </c>
      <c r="K17" s="37">
        <f t="shared" si="8"/>
        <v>0</v>
      </c>
      <c r="L17" s="37">
        <f t="shared" si="8"/>
        <v>1260.2</v>
      </c>
      <c r="M17" s="37">
        <f t="shared" si="8"/>
        <v>3737.1000000000004</v>
      </c>
      <c r="N17" s="37">
        <f>SUM(M17,D17)</f>
        <v>5263.5</v>
      </c>
    </row>
    <row r="18" spans="1:16" ht="15.95" customHeight="1" x14ac:dyDescent="0.15">
      <c r="A18" s="13"/>
      <c r="B18" s="14"/>
      <c r="C18" s="15" t="s">
        <v>19</v>
      </c>
      <c r="D18" s="38" t="s">
        <v>20</v>
      </c>
      <c r="E18" s="38">
        <f t="shared" ref="E18:L18" si="9">IF($M17=0,0,E17/$M17%)</f>
        <v>0</v>
      </c>
      <c r="F18" s="38">
        <f t="shared" si="9"/>
        <v>0</v>
      </c>
      <c r="G18" s="38">
        <f t="shared" si="9"/>
        <v>56.632147922185652</v>
      </c>
      <c r="H18" s="38">
        <f t="shared" si="9"/>
        <v>9.6465173530277486</v>
      </c>
      <c r="I18" s="38">
        <f t="shared" si="9"/>
        <v>0</v>
      </c>
      <c r="J18" s="38">
        <f t="shared" si="9"/>
        <v>0</v>
      </c>
      <c r="K18" s="38">
        <f t="shared" si="9"/>
        <v>0</v>
      </c>
      <c r="L18" s="38">
        <f t="shared" si="9"/>
        <v>33.721334724786601</v>
      </c>
      <c r="M18" s="37">
        <f>SUM(E18:L18)</f>
        <v>100</v>
      </c>
      <c r="N18" s="38" t="s">
        <v>20</v>
      </c>
    </row>
    <row r="19" spans="1:16" ht="15.95" customHeight="1" x14ac:dyDescent="0.15">
      <c r="A19" s="17"/>
      <c r="B19" s="18" t="s">
        <v>26</v>
      </c>
      <c r="C19" s="11" t="s">
        <v>18</v>
      </c>
      <c r="D19" s="37">
        <v>979.4</v>
      </c>
      <c r="E19" s="37">
        <v>0</v>
      </c>
      <c r="F19" s="37">
        <v>0</v>
      </c>
      <c r="G19" s="37">
        <v>14.9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f t="shared" si="2"/>
        <v>14.9</v>
      </c>
      <c r="N19" s="37">
        <f>SUM(M19,D19)</f>
        <v>994.3</v>
      </c>
      <c r="P19" s="35"/>
    </row>
    <row r="20" spans="1:16" ht="15.95" customHeight="1" x14ac:dyDescent="0.15">
      <c r="A20" s="13"/>
      <c r="B20" s="19"/>
      <c r="C20" s="15" t="s">
        <v>19</v>
      </c>
      <c r="D20" s="38" t="s">
        <v>20</v>
      </c>
      <c r="E20" s="38">
        <f t="shared" ref="E20:L20" si="10">IF($M19=0,0,E19/$M19%)</f>
        <v>0</v>
      </c>
      <c r="F20" s="38">
        <f t="shared" si="10"/>
        <v>0</v>
      </c>
      <c r="G20" s="38">
        <f t="shared" si="10"/>
        <v>100</v>
      </c>
      <c r="H20" s="38">
        <f t="shared" si="10"/>
        <v>0</v>
      </c>
      <c r="I20" s="38">
        <f t="shared" si="10"/>
        <v>0</v>
      </c>
      <c r="J20" s="38">
        <f t="shared" si="10"/>
        <v>0</v>
      </c>
      <c r="K20" s="38">
        <f t="shared" si="10"/>
        <v>0</v>
      </c>
      <c r="L20" s="38">
        <f t="shared" si="10"/>
        <v>0</v>
      </c>
      <c r="M20" s="37">
        <f t="shared" si="2"/>
        <v>100</v>
      </c>
      <c r="N20" s="38" t="s">
        <v>20</v>
      </c>
      <c r="P20" s="35"/>
    </row>
    <row r="21" spans="1:16" ht="15.95" customHeight="1" x14ac:dyDescent="0.15">
      <c r="A21" s="17"/>
      <c r="B21" s="18" t="s">
        <v>27</v>
      </c>
      <c r="C21" s="11" t="s">
        <v>18</v>
      </c>
      <c r="D21" s="37"/>
      <c r="E21" s="37"/>
      <c r="F21" s="37"/>
      <c r="G21" s="37"/>
      <c r="H21" s="37"/>
      <c r="I21" s="37"/>
      <c r="J21" s="37"/>
      <c r="K21" s="37"/>
      <c r="L21" s="37"/>
      <c r="M21" s="37">
        <f t="shared" si="2"/>
        <v>0</v>
      </c>
      <c r="N21" s="37">
        <f>SUM(M21,D21)</f>
        <v>0</v>
      </c>
      <c r="P21" s="35"/>
    </row>
    <row r="22" spans="1:16" ht="15.95" customHeight="1" x14ac:dyDescent="0.15">
      <c r="A22" s="13"/>
      <c r="B22" s="19"/>
      <c r="C22" s="15" t="s">
        <v>19</v>
      </c>
      <c r="D22" s="38" t="s">
        <v>20</v>
      </c>
      <c r="E22" s="38">
        <f t="shared" ref="E22:L22" si="11">IF($M21=0,0,E21/$M21%)</f>
        <v>0</v>
      </c>
      <c r="F22" s="38">
        <f t="shared" si="11"/>
        <v>0</v>
      </c>
      <c r="G22" s="38">
        <f t="shared" si="11"/>
        <v>0</v>
      </c>
      <c r="H22" s="38">
        <f t="shared" si="11"/>
        <v>0</v>
      </c>
      <c r="I22" s="38">
        <f t="shared" si="11"/>
        <v>0</v>
      </c>
      <c r="J22" s="38">
        <f t="shared" si="11"/>
        <v>0</v>
      </c>
      <c r="K22" s="38">
        <f t="shared" si="11"/>
        <v>0</v>
      </c>
      <c r="L22" s="38">
        <f t="shared" si="11"/>
        <v>0</v>
      </c>
      <c r="M22" s="37">
        <f t="shared" si="2"/>
        <v>0</v>
      </c>
      <c r="N22" s="38" t="s">
        <v>20</v>
      </c>
      <c r="P22" s="35"/>
    </row>
    <row r="23" spans="1:16" ht="15.95" customHeight="1" x14ac:dyDescent="0.15">
      <c r="A23" s="17"/>
      <c r="B23" s="18" t="s">
        <v>28</v>
      </c>
      <c r="C23" s="11" t="s">
        <v>18</v>
      </c>
      <c r="D23" s="37"/>
      <c r="E23" s="37"/>
      <c r="F23" s="37"/>
      <c r="G23" s="37"/>
      <c r="H23" s="37"/>
      <c r="I23" s="37"/>
      <c r="J23" s="37"/>
      <c r="K23" s="37"/>
      <c r="L23" s="37"/>
      <c r="M23" s="37">
        <f t="shared" si="2"/>
        <v>0</v>
      </c>
      <c r="N23" s="37">
        <f>SUM(M23,D23)</f>
        <v>0</v>
      </c>
      <c r="P23" s="35"/>
    </row>
    <row r="24" spans="1:16" ht="15.95" customHeight="1" x14ac:dyDescent="0.15">
      <c r="A24" s="13"/>
      <c r="B24" s="19"/>
      <c r="C24" s="15" t="s">
        <v>19</v>
      </c>
      <c r="D24" s="38" t="s">
        <v>20</v>
      </c>
      <c r="E24" s="38">
        <f t="shared" ref="E24:L24" si="12">IF($M23=0,0,E23/$M23%)</f>
        <v>0</v>
      </c>
      <c r="F24" s="38">
        <f t="shared" si="12"/>
        <v>0</v>
      </c>
      <c r="G24" s="38">
        <f t="shared" si="12"/>
        <v>0</v>
      </c>
      <c r="H24" s="38">
        <f t="shared" si="12"/>
        <v>0</v>
      </c>
      <c r="I24" s="38">
        <f t="shared" si="12"/>
        <v>0</v>
      </c>
      <c r="J24" s="38">
        <f t="shared" si="12"/>
        <v>0</v>
      </c>
      <c r="K24" s="38">
        <f t="shared" si="12"/>
        <v>0</v>
      </c>
      <c r="L24" s="38">
        <f t="shared" si="12"/>
        <v>0</v>
      </c>
      <c r="M24" s="37">
        <f t="shared" si="2"/>
        <v>0</v>
      </c>
      <c r="N24" s="38" t="s">
        <v>20</v>
      </c>
      <c r="P24" s="35"/>
    </row>
    <row r="25" spans="1:16" ht="15.95" customHeight="1" x14ac:dyDescent="0.15">
      <c r="A25" s="17"/>
      <c r="B25" s="18" t="s">
        <v>29</v>
      </c>
      <c r="C25" s="11" t="s">
        <v>18</v>
      </c>
      <c r="D25" s="37"/>
      <c r="E25" s="37"/>
      <c r="F25" s="37"/>
      <c r="G25" s="37"/>
      <c r="H25" s="37"/>
      <c r="I25" s="37"/>
      <c r="J25" s="37"/>
      <c r="K25" s="37"/>
      <c r="L25" s="37"/>
      <c r="M25" s="37">
        <f t="shared" si="2"/>
        <v>0</v>
      </c>
      <c r="N25" s="37">
        <f>SUM(M25,D25)</f>
        <v>0</v>
      </c>
      <c r="P25" s="35"/>
    </row>
    <row r="26" spans="1:16" ht="15.95" customHeight="1" x14ac:dyDescent="0.15">
      <c r="A26" s="13"/>
      <c r="B26" s="19"/>
      <c r="C26" s="15" t="s">
        <v>19</v>
      </c>
      <c r="D26" s="38" t="s">
        <v>20</v>
      </c>
      <c r="E26" s="38">
        <f t="shared" ref="E26:L26" si="13">IF($M25=0,0,E25/$M25%)</f>
        <v>0</v>
      </c>
      <c r="F26" s="38">
        <f t="shared" si="13"/>
        <v>0</v>
      </c>
      <c r="G26" s="38">
        <f t="shared" si="13"/>
        <v>0</v>
      </c>
      <c r="H26" s="38">
        <f t="shared" si="13"/>
        <v>0</v>
      </c>
      <c r="I26" s="38">
        <f t="shared" si="13"/>
        <v>0</v>
      </c>
      <c r="J26" s="38">
        <f t="shared" si="13"/>
        <v>0</v>
      </c>
      <c r="K26" s="38">
        <f t="shared" si="13"/>
        <v>0</v>
      </c>
      <c r="L26" s="38">
        <f t="shared" si="13"/>
        <v>0</v>
      </c>
      <c r="M26" s="37">
        <f t="shared" si="2"/>
        <v>0</v>
      </c>
      <c r="N26" s="38" t="s">
        <v>20</v>
      </c>
      <c r="P26" s="35"/>
    </row>
    <row r="27" spans="1:16" ht="15.95" customHeight="1" x14ac:dyDescent="0.15">
      <c r="A27" s="17"/>
      <c r="B27" s="18" t="s">
        <v>30</v>
      </c>
      <c r="C27" s="11" t="s">
        <v>18</v>
      </c>
      <c r="D27" s="37">
        <v>519.6</v>
      </c>
      <c r="E27" s="37">
        <v>0</v>
      </c>
      <c r="F27" s="37">
        <v>0</v>
      </c>
      <c r="G27" s="37">
        <v>2001.5</v>
      </c>
      <c r="H27" s="37">
        <v>360.5</v>
      </c>
      <c r="I27" s="37">
        <v>0</v>
      </c>
      <c r="J27" s="37">
        <v>0</v>
      </c>
      <c r="K27" s="37">
        <v>0</v>
      </c>
      <c r="L27" s="37">
        <v>1165.9000000000001</v>
      </c>
      <c r="M27" s="37">
        <f t="shared" si="2"/>
        <v>3527.9</v>
      </c>
      <c r="N27" s="37">
        <f>SUM(M27,D27)</f>
        <v>4047.5</v>
      </c>
      <c r="P27" s="35"/>
    </row>
    <row r="28" spans="1:16" ht="15.95" customHeight="1" x14ac:dyDescent="0.15">
      <c r="A28" s="13"/>
      <c r="B28" s="19"/>
      <c r="C28" s="15" t="s">
        <v>19</v>
      </c>
      <c r="D28" s="38" t="s">
        <v>20</v>
      </c>
      <c r="E28" s="38">
        <f t="shared" ref="E28:L28" si="14">IF($M27=0,0,E27/$M27%)</f>
        <v>0</v>
      </c>
      <c r="F28" s="38">
        <f t="shared" si="14"/>
        <v>0</v>
      </c>
      <c r="G28" s="38">
        <f t="shared" si="14"/>
        <v>56.733467501913317</v>
      </c>
      <c r="H28" s="38">
        <f t="shared" si="14"/>
        <v>10.218543609512741</v>
      </c>
      <c r="I28" s="38">
        <f t="shared" si="14"/>
        <v>0</v>
      </c>
      <c r="J28" s="38">
        <f t="shared" si="14"/>
        <v>0</v>
      </c>
      <c r="K28" s="38">
        <f t="shared" si="14"/>
        <v>0</v>
      </c>
      <c r="L28" s="38">
        <f t="shared" si="14"/>
        <v>33.04798888857394</v>
      </c>
      <c r="M28" s="37">
        <f t="shared" si="2"/>
        <v>100</v>
      </c>
      <c r="N28" s="38" t="s">
        <v>20</v>
      </c>
      <c r="P28" s="35"/>
    </row>
    <row r="29" spans="1:16" ht="15.95" customHeight="1" x14ac:dyDescent="0.15">
      <c r="A29" s="17"/>
      <c r="B29" s="18" t="s">
        <v>31</v>
      </c>
      <c r="C29" s="11" t="s">
        <v>18</v>
      </c>
      <c r="D29" s="37"/>
      <c r="E29" s="37"/>
      <c r="F29" s="37"/>
      <c r="G29" s="37"/>
      <c r="H29" s="37"/>
      <c r="I29" s="37"/>
      <c r="J29" s="37"/>
      <c r="K29" s="37"/>
      <c r="L29" s="37"/>
      <c r="M29" s="37">
        <f t="shared" si="2"/>
        <v>0</v>
      </c>
      <c r="N29" s="37">
        <f>SUM(M29,D29)</f>
        <v>0</v>
      </c>
      <c r="P29" s="35"/>
    </row>
    <row r="30" spans="1:16" ht="15.95" customHeight="1" x14ac:dyDescent="0.15">
      <c r="A30" s="13"/>
      <c r="B30" s="19"/>
      <c r="C30" s="15" t="s">
        <v>19</v>
      </c>
      <c r="D30" s="38" t="s">
        <v>20</v>
      </c>
      <c r="E30" s="38">
        <f t="shared" ref="E30:L30" si="15">IF($M29=0,0,E29/$M29%)</f>
        <v>0</v>
      </c>
      <c r="F30" s="38">
        <f t="shared" si="15"/>
        <v>0</v>
      </c>
      <c r="G30" s="38">
        <f t="shared" si="15"/>
        <v>0</v>
      </c>
      <c r="H30" s="38">
        <f t="shared" si="15"/>
        <v>0</v>
      </c>
      <c r="I30" s="38">
        <f t="shared" si="15"/>
        <v>0</v>
      </c>
      <c r="J30" s="38">
        <f t="shared" si="15"/>
        <v>0</v>
      </c>
      <c r="K30" s="38">
        <f t="shared" si="15"/>
        <v>0</v>
      </c>
      <c r="L30" s="38">
        <f t="shared" si="15"/>
        <v>0</v>
      </c>
      <c r="M30" s="37">
        <f t="shared" si="2"/>
        <v>0</v>
      </c>
      <c r="N30" s="38" t="s">
        <v>20</v>
      </c>
      <c r="P30" s="35"/>
    </row>
    <row r="31" spans="1:16" ht="15.95" customHeight="1" x14ac:dyDescent="0.15">
      <c r="A31" s="17"/>
      <c r="B31" s="18" t="s">
        <v>32</v>
      </c>
      <c r="C31" s="11" t="s">
        <v>18</v>
      </c>
      <c r="D31" s="37"/>
      <c r="E31" s="37"/>
      <c r="F31" s="37"/>
      <c r="G31" s="37"/>
      <c r="H31" s="37"/>
      <c r="I31" s="37"/>
      <c r="J31" s="37"/>
      <c r="K31" s="37"/>
      <c r="L31" s="37"/>
      <c r="M31" s="37">
        <f t="shared" si="2"/>
        <v>0</v>
      </c>
      <c r="N31" s="37">
        <f>SUM(M31,D31)</f>
        <v>0</v>
      </c>
      <c r="P31" s="35"/>
    </row>
    <row r="32" spans="1:16" ht="15.95" customHeight="1" x14ac:dyDescent="0.15">
      <c r="A32" s="13"/>
      <c r="B32" s="19"/>
      <c r="C32" s="15" t="s">
        <v>19</v>
      </c>
      <c r="D32" s="38" t="s">
        <v>20</v>
      </c>
      <c r="E32" s="38">
        <f t="shared" ref="E32:L32" si="16">IF($M31=0,0,E31/$M31%)</f>
        <v>0</v>
      </c>
      <c r="F32" s="38">
        <f t="shared" si="16"/>
        <v>0</v>
      </c>
      <c r="G32" s="38">
        <f t="shared" si="16"/>
        <v>0</v>
      </c>
      <c r="H32" s="38">
        <f t="shared" si="16"/>
        <v>0</v>
      </c>
      <c r="I32" s="38">
        <f t="shared" si="16"/>
        <v>0</v>
      </c>
      <c r="J32" s="38">
        <f t="shared" si="16"/>
        <v>0</v>
      </c>
      <c r="K32" s="38">
        <f t="shared" si="16"/>
        <v>0</v>
      </c>
      <c r="L32" s="38">
        <f t="shared" si="16"/>
        <v>0</v>
      </c>
      <c r="M32" s="37">
        <f t="shared" si="2"/>
        <v>0</v>
      </c>
      <c r="N32" s="38" t="s">
        <v>20</v>
      </c>
      <c r="P32" s="35"/>
    </row>
    <row r="33" spans="1:16" ht="15.95" customHeight="1" x14ac:dyDescent="0.15">
      <c r="A33" s="17"/>
      <c r="B33" s="18" t="s">
        <v>33</v>
      </c>
      <c r="C33" s="11" t="s">
        <v>18</v>
      </c>
      <c r="D33" s="37"/>
      <c r="E33" s="37"/>
      <c r="F33" s="37"/>
      <c r="G33" s="37"/>
      <c r="H33" s="37"/>
      <c r="I33" s="37"/>
      <c r="J33" s="37"/>
      <c r="K33" s="37"/>
      <c r="L33" s="37"/>
      <c r="M33" s="37">
        <f t="shared" si="2"/>
        <v>0</v>
      </c>
      <c r="N33" s="37">
        <f>SUM(M33,D33)</f>
        <v>0</v>
      </c>
      <c r="P33" s="35"/>
    </row>
    <row r="34" spans="1:16" ht="15.95" customHeight="1" x14ac:dyDescent="0.15">
      <c r="A34" s="13"/>
      <c r="B34" s="19"/>
      <c r="C34" s="15" t="s">
        <v>19</v>
      </c>
      <c r="D34" s="38" t="s">
        <v>20</v>
      </c>
      <c r="E34" s="38">
        <f t="shared" ref="E34:L34" si="17">IF($M33=0,0,E33/$M33%)</f>
        <v>0</v>
      </c>
      <c r="F34" s="38">
        <f t="shared" si="17"/>
        <v>0</v>
      </c>
      <c r="G34" s="38">
        <f t="shared" si="17"/>
        <v>0</v>
      </c>
      <c r="H34" s="38">
        <f t="shared" si="17"/>
        <v>0</v>
      </c>
      <c r="I34" s="38">
        <f t="shared" si="17"/>
        <v>0</v>
      </c>
      <c r="J34" s="38">
        <f t="shared" si="17"/>
        <v>0</v>
      </c>
      <c r="K34" s="38">
        <f t="shared" si="17"/>
        <v>0</v>
      </c>
      <c r="L34" s="38">
        <f t="shared" si="17"/>
        <v>0</v>
      </c>
      <c r="M34" s="37">
        <f t="shared" si="2"/>
        <v>0</v>
      </c>
      <c r="N34" s="38" t="s">
        <v>20</v>
      </c>
      <c r="P34" s="35"/>
    </row>
    <row r="35" spans="1:16" ht="15.95" customHeight="1" x14ac:dyDescent="0.15">
      <c r="A35" s="17"/>
      <c r="B35" s="18" t="s">
        <v>34</v>
      </c>
      <c r="C35" s="11" t="s">
        <v>18</v>
      </c>
      <c r="D35" s="37"/>
      <c r="E35" s="37"/>
      <c r="F35" s="37"/>
      <c r="G35" s="37"/>
      <c r="H35" s="37"/>
      <c r="I35" s="37"/>
      <c r="J35" s="37"/>
      <c r="K35" s="37"/>
      <c r="L35" s="37"/>
      <c r="M35" s="37">
        <f t="shared" si="2"/>
        <v>0</v>
      </c>
      <c r="N35" s="37">
        <f>SUM(M35,D35)</f>
        <v>0</v>
      </c>
      <c r="P35" s="35"/>
    </row>
    <row r="36" spans="1:16" ht="15.95" customHeight="1" x14ac:dyDescent="0.15">
      <c r="A36" s="13"/>
      <c r="B36" s="19"/>
      <c r="C36" s="15" t="s">
        <v>19</v>
      </c>
      <c r="D36" s="38" t="s">
        <v>20</v>
      </c>
      <c r="E36" s="38">
        <f t="shared" ref="E36:L36" si="18">IF($M35=0,0,E35/$M35%)</f>
        <v>0</v>
      </c>
      <c r="F36" s="38">
        <f t="shared" si="18"/>
        <v>0</v>
      </c>
      <c r="G36" s="38">
        <f t="shared" si="18"/>
        <v>0</v>
      </c>
      <c r="H36" s="38">
        <f t="shared" si="18"/>
        <v>0</v>
      </c>
      <c r="I36" s="38">
        <f t="shared" si="18"/>
        <v>0</v>
      </c>
      <c r="J36" s="38">
        <f t="shared" si="18"/>
        <v>0</v>
      </c>
      <c r="K36" s="38">
        <f t="shared" si="18"/>
        <v>0</v>
      </c>
      <c r="L36" s="38">
        <f t="shared" si="18"/>
        <v>0</v>
      </c>
      <c r="M36" s="37">
        <f t="shared" si="2"/>
        <v>0</v>
      </c>
      <c r="N36" s="38" t="s">
        <v>20</v>
      </c>
      <c r="P36" s="35"/>
    </row>
    <row r="37" spans="1:16" ht="15.95" customHeight="1" x14ac:dyDescent="0.15">
      <c r="A37" s="17"/>
      <c r="B37" s="18" t="s">
        <v>35</v>
      </c>
      <c r="C37" s="11" t="s">
        <v>18</v>
      </c>
      <c r="D37" s="37"/>
      <c r="E37" s="37"/>
      <c r="F37" s="37"/>
      <c r="G37" s="37"/>
      <c r="H37" s="37"/>
      <c r="I37" s="37"/>
      <c r="J37" s="37"/>
      <c r="K37" s="37"/>
      <c r="L37" s="37"/>
      <c r="M37" s="37">
        <f t="shared" si="2"/>
        <v>0</v>
      </c>
      <c r="N37" s="37">
        <f>SUM(M37,D37)</f>
        <v>0</v>
      </c>
      <c r="P37" s="35"/>
    </row>
    <row r="38" spans="1:16" ht="15.95" customHeight="1" x14ac:dyDescent="0.15">
      <c r="A38" s="13"/>
      <c r="B38" s="19"/>
      <c r="C38" s="15" t="s">
        <v>19</v>
      </c>
      <c r="D38" s="38" t="s">
        <v>20</v>
      </c>
      <c r="E38" s="38">
        <f t="shared" ref="E38:L38" si="19">IF($M37=0,0,E37/$M37%)</f>
        <v>0</v>
      </c>
      <c r="F38" s="38">
        <f t="shared" si="19"/>
        <v>0</v>
      </c>
      <c r="G38" s="38">
        <f t="shared" si="19"/>
        <v>0</v>
      </c>
      <c r="H38" s="38">
        <f t="shared" si="19"/>
        <v>0</v>
      </c>
      <c r="I38" s="38">
        <f t="shared" si="19"/>
        <v>0</v>
      </c>
      <c r="J38" s="38">
        <f t="shared" si="19"/>
        <v>0</v>
      </c>
      <c r="K38" s="38">
        <f t="shared" si="19"/>
        <v>0</v>
      </c>
      <c r="L38" s="38">
        <f t="shared" si="19"/>
        <v>0</v>
      </c>
      <c r="M38" s="37">
        <f t="shared" si="2"/>
        <v>0</v>
      </c>
      <c r="N38" s="38" t="s">
        <v>20</v>
      </c>
      <c r="P38" s="35"/>
    </row>
    <row r="39" spans="1:16" ht="15.95" customHeight="1" x14ac:dyDescent="0.15">
      <c r="A39" s="17"/>
      <c r="B39" s="18" t="s">
        <v>36</v>
      </c>
      <c r="C39" s="11" t="s">
        <v>18</v>
      </c>
      <c r="D39" s="37"/>
      <c r="E39" s="37"/>
      <c r="F39" s="37"/>
      <c r="G39" s="37"/>
      <c r="H39" s="37"/>
      <c r="I39" s="37"/>
      <c r="J39" s="37"/>
      <c r="K39" s="37"/>
      <c r="L39" s="37"/>
      <c r="M39" s="37">
        <f t="shared" si="2"/>
        <v>0</v>
      </c>
      <c r="N39" s="37">
        <f>SUM(M39,D39)</f>
        <v>0</v>
      </c>
      <c r="P39" s="35"/>
    </row>
    <row r="40" spans="1:16" ht="15.95" customHeight="1" x14ac:dyDescent="0.15">
      <c r="A40" s="13"/>
      <c r="B40" s="19"/>
      <c r="C40" s="15" t="s">
        <v>19</v>
      </c>
      <c r="D40" s="38" t="s">
        <v>20</v>
      </c>
      <c r="E40" s="38">
        <f t="shared" ref="E40:L40" si="20">IF($M39=0,0,E39/$M39%)</f>
        <v>0</v>
      </c>
      <c r="F40" s="38">
        <f t="shared" si="20"/>
        <v>0</v>
      </c>
      <c r="G40" s="38">
        <f t="shared" si="20"/>
        <v>0</v>
      </c>
      <c r="H40" s="38">
        <f t="shared" si="20"/>
        <v>0</v>
      </c>
      <c r="I40" s="38">
        <f t="shared" si="20"/>
        <v>0</v>
      </c>
      <c r="J40" s="38">
        <f t="shared" si="20"/>
        <v>0</v>
      </c>
      <c r="K40" s="38">
        <f t="shared" si="20"/>
        <v>0</v>
      </c>
      <c r="L40" s="38">
        <f t="shared" si="20"/>
        <v>0</v>
      </c>
      <c r="M40" s="37">
        <f t="shared" si="2"/>
        <v>0</v>
      </c>
      <c r="N40" s="38" t="s">
        <v>20</v>
      </c>
      <c r="P40" s="35"/>
    </row>
    <row r="41" spans="1:16" ht="15.95" customHeight="1" x14ac:dyDescent="0.15">
      <c r="A41" s="17"/>
      <c r="B41" s="18" t="s">
        <v>37</v>
      </c>
      <c r="C41" s="11" t="s">
        <v>18</v>
      </c>
      <c r="D41" s="37"/>
      <c r="E41" s="37"/>
      <c r="F41" s="37"/>
      <c r="G41" s="37"/>
      <c r="H41" s="37"/>
      <c r="I41" s="37"/>
      <c r="J41" s="37"/>
      <c r="K41" s="37"/>
      <c r="L41" s="37"/>
      <c r="M41" s="37">
        <f t="shared" si="2"/>
        <v>0</v>
      </c>
      <c r="N41" s="37">
        <f>SUM(M41,D41)</f>
        <v>0</v>
      </c>
      <c r="P41" s="35"/>
    </row>
    <row r="42" spans="1:16" ht="15.95" customHeight="1" x14ac:dyDescent="0.15">
      <c r="A42" s="13"/>
      <c r="B42" s="19"/>
      <c r="C42" s="15" t="s">
        <v>19</v>
      </c>
      <c r="D42" s="38" t="s">
        <v>20</v>
      </c>
      <c r="E42" s="38">
        <f t="shared" ref="E42:L42" si="21">IF($M41=0,0,E41/$M41%)</f>
        <v>0</v>
      </c>
      <c r="F42" s="38">
        <f t="shared" si="21"/>
        <v>0</v>
      </c>
      <c r="G42" s="38">
        <f t="shared" si="21"/>
        <v>0</v>
      </c>
      <c r="H42" s="38">
        <f t="shared" si="21"/>
        <v>0</v>
      </c>
      <c r="I42" s="38">
        <f t="shared" si="21"/>
        <v>0</v>
      </c>
      <c r="J42" s="38">
        <f t="shared" si="21"/>
        <v>0</v>
      </c>
      <c r="K42" s="38">
        <f t="shared" si="21"/>
        <v>0</v>
      </c>
      <c r="L42" s="38">
        <f t="shared" si="21"/>
        <v>0</v>
      </c>
      <c r="M42" s="37">
        <f t="shared" si="2"/>
        <v>0</v>
      </c>
      <c r="N42" s="38" t="s">
        <v>20</v>
      </c>
      <c r="P42" s="35"/>
    </row>
    <row r="43" spans="1:16" ht="15.95" customHeight="1" x14ac:dyDescent="0.15">
      <c r="A43" s="17"/>
      <c r="B43" s="18" t="s">
        <v>38</v>
      </c>
      <c r="C43" s="11" t="s">
        <v>18</v>
      </c>
      <c r="D43" s="37"/>
      <c r="E43" s="37"/>
      <c r="F43" s="37"/>
      <c r="G43" s="37"/>
      <c r="H43" s="37"/>
      <c r="I43" s="37"/>
      <c r="J43" s="37"/>
      <c r="K43" s="37"/>
      <c r="L43" s="37"/>
      <c r="M43" s="37">
        <f t="shared" si="2"/>
        <v>0</v>
      </c>
      <c r="N43" s="37">
        <f>SUM(M43,D43)</f>
        <v>0</v>
      </c>
      <c r="P43" s="35"/>
    </row>
    <row r="44" spans="1:16" ht="15.95" customHeight="1" x14ac:dyDescent="0.15">
      <c r="A44" s="13"/>
      <c r="B44" s="19"/>
      <c r="C44" s="15" t="s">
        <v>19</v>
      </c>
      <c r="D44" s="38" t="s">
        <v>20</v>
      </c>
      <c r="E44" s="38">
        <f t="shared" ref="E44:L44" si="22">IF($M43=0,0,E43/$M43%)</f>
        <v>0</v>
      </c>
      <c r="F44" s="38">
        <f t="shared" si="22"/>
        <v>0</v>
      </c>
      <c r="G44" s="38">
        <f t="shared" si="22"/>
        <v>0</v>
      </c>
      <c r="H44" s="38">
        <f t="shared" si="22"/>
        <v>0</v>
      </c>
      <c r="I44" s="38">
        <f t="shared" si="22"/>
        <v>0</v>
      </c>
      <c r="J44" s="38">
        <f t="shared" si="22"/>
        <v>0</v>
      </c>
      <c r="K44" s="38">
        <f t="shared" si="22"/>
        <v>0</v>
      </c>
      <c r="L44" s="38">
        <f t="shared" si="22"/>
        <v>0</v>
      </c>
      <c r="M44" s="37">
        <f t="shared" si="2"/>
        <v>0</v>
      </c>
      <c r="N44" s="38" t="s">
        <v>20</v>
      </c>
      <c r="P44" s="35"/>
    </row>
    <row r="45" spans="1:16" ht="15.95" customHeight="1" x14ac:dyDescent="0.15">
      <c r="A45" s="17"/>
      <c r="B45" s="18" t="s">
        <v>39</v>
      </c>
      <c r="C45" s="11" t="s">
        <v>18</v>
      </c>
      <c r="D45" s="37"/>
      <c r="E45" s="37"/>
      <c r="F45" s="37"/>
      <c r="G45" s="37"/>
      <c r="H45" s="37"/>
      <c r="I45" s="37"/>
      <c r="J45" s="37"/>
      <c r="K45" s="37"/>
      <c r="L45" s="37"/>
      <c r="M45" s="37">
        <f t="shared" si="2"/>
        <v>0</v>
      </c>
      <c r="N45" s="37">
        <f>SUM(M45,D45)</f>
        <v>0</v>
      </c>
      <c r="P45" s="35"/>
    </row>
    <row r="46" spans="1:16" ht="15.95" customHeight="1" x14ac:dyDescent="0.15">
      <c r="A46" s="13"/>
      <c r="B46" s="19"/>
      <c r="C46" s="15" t="s">
        <v>19</v>
      </c>
      <c r="D46" s="38" t="s">
        <v>20</v>
      </c>
      <c r="E46" s="38">
        <f t="shared" ref="E46:L46" si="23">IF($M45=0,0,E45/$M45%)</f>
        <v>0</v>
      </c>
      <c r="F46" s="38">
        <f t="shared" si="23"/>
        <v>0</v>
      </c>
      <c r="G46" s="38">
        <f t="shared" si="23"/>
        <v>0</v>
      </c>
      <c r="H46" s="38">
        <f t="shared" si="23"/>
        <v>0</v>
      </c>
      <c r="I46" s="38">
        <f t="shared" si="23"/>
        <v>0</v>
      </c>
      <c r="J46" s="38">
        <f t="shared" si="23"/>
        <v>0</v>
      </c>
      <c r="K46" s="38">
        <f t="shared" si="23"/>
        <v>0</v>
      </c>
      <c r="L46" s="38">
        <f t="shared" si="23"/>
        <v>0</v>
      </c>
      <c r="M46" s="37">
        <f t="shared" si="2"/>
        <v>0</v>
      </c>
      <c r="N46" s="38" t="s">
        <v>20</v>
      </c>
      <c r="P46" s="35"/>
    </row>
    <row r="47" spans="1:16" ht="15.95" customHeight="1" x14ac:dyDescent="0.15">
      <c r="A47" s="17"/>
      <c r="B47" s="18" t="s">
        <v>40</v>
      </c>
      <c r="C47" s="11" t="s">
        <v>18</v>
      </c>
      <c r="D47" s="37"/>
      <c r="E47" s="37"/>
      <c r="F47" s="37"/>
      <c r="G47" s="37"/>
      <c r="H47" s="37"/>
      <c r="I47" s="37"/>
      <c r="J47" s="37"/>
      <c r="K47" s="37"/>
      <c r="L47" s="37"/>
      <c r="M47" s="37">
        <f t="shared" si="2"/>
        <v>0</v>
      </c>
      <c r="N47" s="37">
        <f>SUM(M47,D47)</f>
        <v>0</v>
      </c>
      <c r="P47" s="35"/>
    </row>
    <row r="48" spans="1:16" ht="15.95" customHeight="1" x14ac:dyDescent="0.15">
      <c r="A48" s="13"/>
      <c r="B48" s="19"/>
      <c r="C48" s="15" t="s">
        <v>19</v>
      </c>
      <c r="D48" s="38" t="s">
        <v>20</v>
      </c>
      <c r="E48" s="38">
        <f t="shared" ref="E48:L48" si="24">IF($M47=0,0,E47/$M47%)</f>
        <v>0</v>
      </c>
      <c r="F48" s="38">
        <f t="shared" si="24"/>
        <v>0</v>
      </c>
      <c r="G48" s="38">
        <f t="shared" si="24"/>
        <v>0</v>
      </c>
      <c r="H48" s="38">
        <f t="shared" si="24"/>
        <v>0</v>
      </c>
      <c r="I48" s="38">
        <f t="shared" si="24"/>
        <v>0</v>
      </c>
      <c r="J48" s="38">
        <f t="shared" si="24"/>
        <v>0</v>
      </c>
      <c r="K48" s="38">
        <f t="shared" si="24"/>
        <v>0</v>
      </c>
      <c r="L48" s="38">
        <f t="shared" si="24"/>
        <v>0</v>
      </c>
      <c r="M48" s="37">
        <f t="shared" si="2"/>
        <v>0</v>
      </c>
      <c r="N48" s="38" t="s">
        <v>20</v>
      </c>
      <c r="P48" s="35"/>
    </row>
    <row r="49" spans="1:16" ht="15.95" customHeight="1" x14ac:dyDescent="0.15">
      <c r="A49" s="17"/>
      <c r="B49" s="18" t="s">
        <v>41</v>
      </c>
      <c r="C49" s="11" t="s">
        <v>18</v>
      </c>
      <c r="D49" s="37"/>
      <c r="E49" s="37"/>
      <c r="F49" s="37"/>
      <c r="G49" s="37"/>
      <c r="H49" s="37"/>
      <c r="I49" s="37"/>
      <c r="J49" s="37"/>
      <c r="K49" s="37"/>
      <c r="L49" s="37"/>
      <c r="M49" s="37">
        <f t="shared" si="2"/>
        <v>0</v>
      </c>
      <c r="N49" s="37">
        <f>SUM(M49,D49)</f>
        <v>0</v>
      </c>
      <c r="P49" s="35"/>
    </row>
    <row r="50" spans="1:16" ht="15.95" customHeight="1" x14ac:dyDescent="0.15">
      <c r="A50" s="13"/>
      <c r="B50" s="19"/>
      <c r="C50" s="15" t="s">
        <v>19</v>
      </c>
      <c r="D50" s="38" t="s">
        <v>20</v>
      </c>
      <c r="E50" s="38">
        <f t="shared" ref="E50:L50" si="25">IF($M49=0,0,E49/$M49%)</f>
        <v>0</v>
      </c>
      <c r="F50" s="38">
        <f t="shared" si="25"/>
        <v>0</v>
      </c>
      <c r="G50" s="38">
        <f t="shared" si="25"/>
        <v>0</v>
      </c>
      <c r="H50" s="38">
        <f t="shared" si="25"/>
        <v>0</v>
      </c>
      <c r="I50" s="38">
        <f t="shared" si="25"/>
        <v>0</v>
      </c>
      <c r="J50" s="38">
        <f t="shared" si="25"/>
        <v>0</v>
      </c>
      <c r="K50" s="38">
        <f t="shared" si="25"/>
        <v>0</v>
      </c>
      <c r="L50" s="38">
        <f t="shared" si="25"/>
        <v>0</v>
      </c>
      <c r="M50" s="37">
        <f t="shared" si="2"/>
        <v>0</v>
      </c>
      <c r="N50" s="38" t="s">
        <v>20</v>
      </c>
      <c r="P50" s="35"/>
    </row>
    <row r="51" spans="1:16" ht="15.95" customHeight="1" x14ac:dyDescent="0.15">
      <c r="A51" s="17"/>
      <c r="B51" s="18" t="s">
        <v>42</v>
      </c>
      <c r="C51" s="11" t="s">
        <v>18</v>
      </c>
      <c r="D51" s="37"/>
      <c r="E51" s="37"/>
      <c r="F51" s="37"/>
      <c r="G51" s="37"/>
      <c r="H51" s="37"/>
      <c r="I51" s="37"/>
      <c r="J51" s="37"/>
      <c r="K51" s="37"/>
      <c r="L51" s="37"/>
      <c r="M51" s="37">
        <f t="shared" si="2"/>
        <v>0</v>
      </c>
      <c r="N51" s="37">
        <f>SUM(M51,D51)</f>
        <v>0</v>
      </c>
      <c r="P51" s="35"/>
    </row>
    <row r="52" spans="1:16" ht="15.95" customHeight="1" x14ac:dyDescent="0.15">
      <c r="A52" s="13"/>
      <c r="B52" s="19"/>
      <c r="C52" s="15" t="s">
        <v>19</v>
      </c>
      <c r="D52" s="38" t="s">
        <v>20</v>
      </c>
      <c r="E52" s="38">
        <f t="shared" ref="E52:L52" si="26">IF($M51=0,0,E51/$M51%)</f>
        <v>0</v>
      </c>
      <c r="F52" s="38">
        <f t="shared" si="26"/>
        <v>0</v>
      </c>
      <c r="G52" s="38">
        <f t="shared" si="26"/>
        <v>0</v>
      </c>
      <c r="H52" s="38">
        <f t="shared" si="26"/>
        <v>0</v>
      </c>
      <c r="I52" s="38">
        <f t="shared" si="26"/>
        <v>0</v>
      </c>
      <c r="J52" s="38">
        <f t="shared" si="26"/>
        <v>0</v>
      </c>
      <c r="K52" s="38">
        <f t="shared" si="26"/>
        <v>0</v>
      </c>
      <c r="L52" s="38">
        <f t="shared" si="26"/>
        <v>0</v>
      </c>
      <c r="M52" s="37">
        <f t="shared" si="2"/>
        <v>0</v>
      </c>
      <c r="N52" s="38" t="s">
        <v>20</v>
      </c>
      <c r="P52" s="35"/>
    </row>
    <row r="53" spans="1:16" ht="15.95" customHeight="1" x14ac:dyDescent="0.15">
      <c r="A53" s="17"/>
      <c r="B53" s="18" t="s">
        <v>43</v>
      </c>
      <c r="C53" s="11" t="s">
        <v>18</v>
      </c>
      <c r="D53" s="37"/>
      <c r="E53" s="37"/>
      <c r="F53" s="37"/>
      <c r="G53" s="37"/>
      <c r="H53" s="37"/>
      <c r="I53" s="37"/>
      <c r="J53" s="37"/>
      <c r="K53" s="37"/>
      <c r="L53" s="37"/>
      <c r="M53" s="37">
        <f t="shared" si="2"/>
        <v>0</v>
      </c>
      <c r="N53" s="37">
        <f>SUM(M53,D53)</f>
        <v>0</v>
      </c>
      <c r="P53" s="35"/>
    </row>
    <row r="54" spans="1:16" ht="15.95" customHeight="1" x14ac:dyDescent="0.15">
      <c r="A54" s="13"/>
      <c r="B54" s="19"/>
      <c r="C54" s="15" t="s">
        <v>19</v>
      </c>
      <c r="D54" s="38" t="s">
        <v>20</v>
      </c>
      <c r="E54" s="38">
        <f t="shared" ref="E54:L54" si="27">IF($M53=0,0,E53/$M53%)</f>
        <v>0</v>
      </c>
      <c r="F54" s="38">
        <f t="shared" si="27"/>
        <v>0</v>
      </c>
      <c r="G54" s="38">
        <f t="shared" si="27"/>
        <v>0</v>
      </c>
      <c r="H54" s="38">
        <f t="shared" si="27"/>
        <v>0</v>
      </c>
      <c r="I54" s="38">
        <f t="shared" si="27"/>
        <v>0</v>
      </c>
      <c r="J54" s="38">
        <f t="shared" si="27"/>
        <v>0</v>
      </c>
      <c r="K54" s="38">
        <f t="shared" si="27"/>
        <v>0</v>
      </c>
      <c r="L54" s="38">
        <f t="shared" si="27"/>
        <v>0</v>
      </c>
      <c r="M54" s="37">
        <f t="shared" si="2"/>
        <v>0</v>
      </c>
      <c r="N54" s="38" t="s">
        <v>20</v>
      </c>
      <c r="P54" s="35"/>
    </row>
    <row r="55" spans="1:16" ht="15.95" customHeight="1" x14ac:dyDescent="0.15">
      <c r="A55" s="17"/>
      <c r="B55" s="18" t="s">
        <v>44</v>
      </c>
      <c r="C55" s="11" t="s">
        <v>18</v>
      </c>
      <c r="D55" s="37">
        <v>27.4</v>
      </c>
      <c r="E55" s="37">
        <v>0</v>
      </c>
      <c r="F55" s="37">
        <v>0</v>
      </c>
      <c r="G55" s="37">
        <v>100</v>
      </c>
      <c r="H55" s="37">
        <v>0</v>
      </c>
      <c r="I55" s="37">
        <v>0</v>
      </c>
      <c r="J55" s="37">
        <v>0</v>
      </c>
      <c r="K55" s="37">
        <v>0</v>
      </c>
      <c r="L55" s="37">
        <v>94.3</v>
      </c>
      <c r="M55" s="37">
        <f t="shared" si="2"/>
        <v>194.3</v>
      </c>
      <c r="N55" s="37">
        <f>SUM(M55,D55)</f>
        <v>221.70000000000002</v>
      </c>
      <c r="P55" s="35"/>
    </row>
    <row r="56" spans="1:16" ht="15.95" customHeight="1" x14ac:dyDescent="0.15">
      <c r="A56" s="13"/>
      <c r="B56" s="19"/>
      <c r="C56" s="15" t="s">
        <v>19</v>
      </c>
      <c r="D56" s="38" t="s">
        <v>20</v>
      </c>
      <c r="E56" s="38">
        <f t="shared" ref="E56:L56" si="28">IF($M55=0,0,E55/$M55%)</f>
        <v>0</v>
      </c>
      <c r="F56" s="38">
        <f t="shared" si="28"/>
        <v>0</v>
      </c>
      <c r="G56" s="38">
        <f t="shared" si="28"/>
        <v>51.466803911477093</v>
      </c>
      <c r="H56" s="38">
        <f t="shared" si="28"/>
        <v>0</v>
      </c>
      <c r="I56" s="38">
        <f t="shared" si="28"/>
        <v>0</v>
      </c>
      <c r="J56" s="38">
        <f t="shared" si="28"/>
        <v>0</v>
      </c>
      <c r="K56" s="38">
        <f t="shared" si="28"/>
        <v>0</v>
      </c>
      <c r="L56" s="38">
        <f t="shared" si="28"/>
        <v>48.533196088522899</v>
      </c>
      <c r="M56" s="37">
        <f t="shared" si="2"/>
        <v>100</v>
      </c>
      <c r="N56" s="38" t="s">
        <v>20</v>
      </c>
      <c r="P56" s="35"/>
    </row>
    <row r="57" spans="1:16" ht="15.95" customHeight="1" x14ac:dyDescent="0.15">
      <c r="A57" s="17"/>
      <c r="B57" s="18" t="s">
        <v>45</v>
      </c>
      <c r="C57" s="11" t="s">
        <v>18</v>
      </c>
      <c r="D57" s="37"/>
      <c r="E57" s="37"/>
      <c r="F57" s="37"/>
      <c r="G57" s="37"/>
      <c r="H57" s="37"/>
      <c r="I57" s="37"/>
      <c r="J57" s="37"/>
      <c r="K57" s="37"/>
      <c r="L57" s="37"/>
      <c r="M57" s="37">
        <f t="shared" si="2"/>
        <v>0</v>
      </c>
      <c r="N57" s="37">
        <f>SUM(M57,D57)</f>
        <v>0</v>
      </c>
      <c r="P57" s="35"/>
    </row>
    <row r="58" spans="1:16" ht="15.95" customHeight="1" x14ac:dyDescent="0.15">
      <c r="A58" s="13"/>
      <c r="B58" s="19"/>
      <c r="C58" s="15" t="s">
        <v>19</v>
      </c>
      <c r="D58" s="38" t="s">
        <v>20</v>
      </c>
      <c r="E58" s="38">
        <f t="shared" ref="E58:L58" si="29">IF($M57=0,0,E57/$M57%)</f>
        <v>0</v>
      </c>
      <c r="F58" s="38">
        <f t="shared" si="29"/>
        <v>0</v>
      </c>
      <c r="G58" s="38">
        <f t="shared" si="29"/>
        <v>0</v>
      </c>
      <c r="H58" s="38">
        <f t="shared" si="29"/>
        <v>0</v>
      </c>
      <c r="I58" s="38">
        <f t="shared" si="29"/>
        <v>0</v>
      </c>
      <c r="J58" s="38">
        <f t="shared" si="29"/>
        <v>0</v>
      </c>
      <c r="K58" s="38">
        <f t="shared" si="29"/>
        <v>0</v>
      </c>
      <c r="L58" s="38">
        <f t="shared" si="29"/>
        <v>0</v>
      </c>
      <c r="M58" s="37">
        <f t="shared" si="2"/>
        <v>0</v>
      </c>
      <c r="N58" s="38" t="s">
        <v>20</v>
      </c>
      <c r="P58" s="35"/>
    </row>
    <row r="59" spans="1:16" ht="15.95" customHeight="1" x14ac:dyDescent="0.15">
      <c r="A59" s="17"/>
      <c r="B59" s="18" t="s">
        <v>46</v>
      </c>
      <c r="C59" s="11" t="s">
        <v>18</v>
      </c>
      <c r="D59" s="37"/>
      <c r="E59" s="37"/>
      <c r="F59" s="37"/>
      <c r="G59" s="37"/>
      <c r="H59" s="37"/>
      <c r="I59" s="37"/>
      <c r="J59" s="37"/>
      <c r="K59" s="37"/>
      <c r="L59" s="37"/>
      <c r="M59" s="37">
        <f t="shared" si="2"/>
        <v>0</v>
      </c>
      <c r="N59" s="37">
        <f>SUM(M59,D59)</f>
        <v>0</v>
      </c>
      <c r="P59" s="35"/>
    </row>
    <row r="60" spans="1:16" ht="15.95" customHeight="1" x14ac:dyDescent="0.15">
      <c r="A60" s="13"/>
      <c r="B60" s="19"/>
      <c r="C60" s="15" t="s">
        <v>19</v>
      </c>
      <c r="D60" s="38" t="s">
        <v>20</v>
      </c>
      <c r="E60" s="38">
        <f t="shared" ref="E60:L60" si="30">IF($M59=0,0,E59/$M59%)</f>
        <v>0</v>
      </c>
      <c r="F60" s="38">
        <f t="shared" si="30"/>
        <v>0</v>
      </c>
      <c r="G60" s="38">
        <f t="shared" si="30"/>
        <v>0</v>
      </c>
      <c r="H60" s="38">
        <f t="shared" si="30"/>
        <v>0</v>
      </c>
      <c r="I60" s="38">
        <f t="shared" si="30"/>
        <v>0</v>
      </c>
      <c r="J60" s="38">
        <f t="shared" si="30"/>
        <v>0</v>
      </c>
      <c r="K60" s="38">
        <f t="shared" si="30"/>
        <v>0</v>
      </c>
      <c r="L60" s="38">
        <f t="shared" si="30"/>
        <v>0</v>
      </c>
      <c r="M60" s="37">
        <f t="shared" si="2"/>
        <v>0</v>
      </c>
      <c r="N60" s="38" t="s">
        <v>20</v>
      </c>
      <c r="P60" s="35"/>
    </row>
    <row r="61" spans="1:16" ht="15.95" customHeight="1" x14ac:dyDescent="0.15">
      <c r="A61" s="17"/>
      <c r="B61" s="18" t="s">
        <v>47</v>
      </c>
      <c r="C61" s="11" t="s">
        <v>18</v>
      </c>
      <c r="D61" s="37"/>
      <c r="E61" s="37"/>
      <c r="F61" s="37"/>
      <c r="G61" s="37"/>
      <c r="H61" s="37"/>
      <c r="I61" s="37"/>
      <c r="J61" s="37"/>
      <c r="K61" s="37"/>
      <c r="L61" s="37"/>
      <c r="M61" s="37">
        <f t="shared" si="2"/>
        <v>0</v>
      </c>
      <c r="N61" s="37">
        <f>SUM(M61,D61)</f>
        <v>0</v>
      </c>
      <c r="P61" s="35"/>
    </row>
    <row r="62" spans="1:16" ht="15.95" customHeight="1" x14ac:dyDescent="0.15">
      <c r="A62" s="13"/>
      <c r="B62" s="19"/>
      <c r="C62" s="15" t="s">
        <v>19</v>
      </c>
      <c r="D62" s="38" t="s">
        <v>20</v>
      </c>
      <c r="E62" s="38">
        <f t="shared" ref="E62:L62" si="31">IF($M61=0,0,E61/$M61%)</f>
        <v>0</v>
      </c>
      <c r="F62" s="38">
        <f t="shared" si="31"/>
        <v>0</v>
      </c>
      <c r="G62" s="38">
        <f t="shared" si="31"/>
        <v>0</v>
      </c>
      <c r="H62" s="38">
        <f t="shared" si="31"/>
        <v>0</v>
      </c>
      <c r="I62" s="38">
        <f t="shared" si="31"/>
        <v>0</v>
      </c>
      <c r="J62" s="38">
        <f t="shared" si="31"/>
        <v>0</v>
      </c>
      <c r="K62" s="38">
        <f t="shared" si="31"/>
        <v>0</v>
      </c>
      <c r="L62" s="38">
        <f t="shared" si="31"/>
        <v>0</v>
      </c>
      <c r="M62" s="37">
        <f t="shared" si="2"/>
        <v>0</v>
      </c>
      <c r="N62" s="38" t="s">
        <v>20</v>
      </c>
      <c r="P62" s="35"/>
    </row>
    <row r="63" spans="1:16" ht="15.95" customHeight="1" x14ac:dyDescent="0.15">
      <c r="A63" s="17"/>
      <c r="B63" s="18" t="s">
        <v>48</v>
      </c>
      <c r="C63" s="11" t="s">
        <v>18</v>
      </c>
      <c r="D63" s="37"/>
      <c r="E63" s="37"/>
      <c r="F63" s="37"/>
      <c r="G63" s="37"/>
      <c r="H63" s="37"/>
      <c r="I63" s="37"/>
      <c r="J63" s="37"/>
      <c r="K63" s="37"/>
      <c r="L63" s="37"/>
      <c r="M63" s="37">
        <f t="shared" si="2"/>
        <v>0</v>
      </c>
      <c r="N63" s="37">
        <f>SUM(M63,D63)</f>
        <v>0</v>
      </c>
      <c r="P63" s="35"/>
    </row>
    <row r="64" spans="1:16" ht="15.95" customHeight="1" x14ac:dyDescent="0.15">
      <c r="A64" s="13"/>
      <c r="B64" s="19"/>
      <c r="C64" s="15" t="s">
        <v>19</v>
      </c>
      <c r="D64" s="38" t="s">
        <v>20</v>
      </c>
      <c r="E64" s="38">
        <f t="shared" ref="E64:L64" si="32">IF($M63=0,0,E63/$M63%)</f>
        <v>0</v>
      </c>
      <c r="F64" s="38">
        <f t="shared" si="32"/>
        <v>0</v>
      </c>
      <c r="G64" s="38">
        <f t="shared" si="32"/>
        <v>0</v>
      </c>
      <c r="H64" s="38">
        <f t="shared" si="32"/>
        <v>0</v>
      </c>
      <c r="I64" s="38">
        <f t="shared" si="32"/>
        <v>0</v>
      </c>
      <c r="J64" s="38">
        <f t="shared" si="32"/>
        <v>0</v>
      </c>
      <c r="K64" s="38">
        <f t="shared" si="32"/>
        <v>0</v>
      </c>
      <c r="L64" s="38">
        <f t="shared" si="32"/>
        <v>0</v>
      </c>
      <c r="M64" s="37">
        <f t="shared" si="2"/>
        <v>0</v>
      </c>
      <c r="N64" s="38" t="s">
        <v>20</v>
      </c>
      <c r="P64" s="35"/>
    </row>
    <row r="65" spans="1:16" ht="15.95" customHeight="1" x14ac:dyDescent="0.15">
      <c r="A65" s="17"/>
      <c r="B65" s="18" t="s">
        <v>49</v>
      </c>
      <c r="C65" s="11" t="s">
        <v>18</v>
      </c>
      <c r="D65" s="37"/>
      <c r="E65" s="37"/>
      <c r="F65" s="37"/>
      <c r="G65" s="37"/>
      <c r="H65" s="37"/>
      <c r="I65" s="37"/>
      <c r="J65" s="37"/>
      <c r="K65" s="37"/>
      <c r="L65" s="37"/>
      <c r="M65" s="37">
        <f t="shared" si="2"/>
        <v>0</v>
      </c>
      <c r="N65" s="37">
        <f>SUM(M65,D65)</f>
        <v>0</v>
      </c>
      <c r="P65" s="35"/>
    </row>
    <row r="66" spans="1:16" ht="15.95" customHeight="1" x14ac:dyDescent="0.15">
      <c r="A66" s="13"/>
      <c r="B66" s="19"/>
      <c r="C66" s="15" t="s">
        <v>19</v>
      </c>
      <c r="D66" s="38" t="s">
        <v>20</v>
      </c>
      <c r="E66" s="38">
        <f t="shared" ref="E66:L66" si="33">IF($M65=0,0,E65/$M65%)</f>
        <v>0</v>
      </c>
      <c r="F66" s="38">
        <f t="shared" si="33"/>
        <v>0</v>
      </c>
      <c r="G66" s="38">
        <f t="shared" si="33"/>
        <v>0</v>
      </c>
      <c r="H66" s="38">
        <f t="shared" si="33"/>
        <v>0</v>
      </c>
      <c r="I66" s="38">
        <f t="shared" si="33"/>
        <v>0</v>
      </c>
      <c r="J66" s="38">
        <f t="shared" si="33"/>
        <v>0</v>
      </c>
      <c r="K66" s="38">
        <f t="shared" si="33"/>
        <v>0</v>
      </c>
      <c r="L66" s="38">
        <f t="shared" si="33"/>
        <v>0</v>
      </c>
      <c r="M66" s="37">
        <f t="shared" si="2"/>
        <v>0</v>
      </c>
      <c r="N66" s="38" t="s">
        <v>20</v>
      </c>
      <c r="P66" s="35"/>
    </row>
    <row r="67" spans="1:16" ht="15.95" customHeight="1" x14ac:dyDescent="0.15">
      <c r="A67" s="17"/>
      <c r="B67" s="18" t="s">
        <v>50</v>
      </c>
      <c r="C67" s="11" t="s">
        <v>18</v>
      </c>
      <c r="D67" s="37"/>
      <c r="E67" s="37"/>
      <c r="F67" s="37"/>
      <c r="G67" s="37"/>
      <c r="H67" s="37"/>
      <c r="I67" s="37"/>
      <c r="J67" s="37"/>
      <c r="K67" s="37"/>
      <c r="L67" s="37"/>
      <c r="M67" s="37">
        <f t="shared" si="2"/>
        <v>0</v>
      </c>
      <c r="N67" s="37">
        <f>SUM(M67,D67)</f>
        <v>0</v>
      </c>
      <c r="P67" s="35"/>
    </row>
    <row r="68" spans="1:16" ht="15.95" customHeight="1" x14ac:dyDescent="0.15">
      <c r="A68" s="13"/>
      <c r="B68" s="19"/>
      <c r="C68" s="15" t="s">
        <v>19</v>
      </c>
      <c r="D68" s="38" t="s">
        <v>20</v>
      </c>
      <c r="E68" s="38">
        <f t="shared" ref="E68:L68" si="34">IF($M67=0,0,E67/$M67%)</f>
        <v>0</v>
      </c>
      <c r="F68" s="38">
        <f t="shared" si="34"/>
        <v>0</v>
      </c>
      <c r="G68" s="38">
        <f t="shared" si="34"/>
        <v>0</v>
      </c>
      <c r="H68" s="38">
        <f t="shared" si="34"/>
        <v>0</v>
      </c>
      <c r="I68" s="38">
        <f t="shared" si="34"/>
        <v>0</v>
      </c>
      <c r="J68" s="38">
        <f t="shared" si="34"/>
        <v>0</v>
      </c>
      <c r="K68" s="38">
        <f t="shared" si="34"/>
        <v>0</v>
      </c>
      <c r="L68" s="38">
        <f t="shared" si="34"/>
        <v>0</v>
      </c>
      <c r="M68" s="37">
        <f t="shared" si="2"/>
        <v>0</v>
      </c>
      <c r="N68" s="38" t="s">
        <v>20</v>
      </c>
      <c r="P68" s="35"/>
    </row>
    <row r="69" spans="1:16" ht="15.95" customHeight="1" x14ac:dyDescent="0.15">
      <c r="A69" s="17"/>
      <c r="B69" s="18" t="s">
        <v>51</v>
      </c>
      <c r="C69" s="11" t="s">
        <v>18</v>
      </c>
      <c r="D69" s="37"/>
      <c r="E69" s="37"/>
      <c r="F69" s="37"/>
      <c r="G69" s="37"/>
      <c r="H69" s="37"/>
      <c r="I69" s="37"/>
      <c r="J69" s="37"/>
      <c r="K69" s="37"/>
      <c r="L69" s="37"/>
      <c r="M69" s="37">
        <f t="shared" si="2"/>
        <v>0</v>
      </c>
      <c r="N69" s="37">
        <f>SUM(M69,D69)</f>
        <v>0</v>
      </c>
      <c r="P69" s="35"/>
    </row>
    <row r="70" spans="1:16" ht="15.95" customHeight="1" x14ac:dyDescent="0.15">
      <c r="A70" s="13"/>
      <c r="B70" s="19"/>
      <c r="C70" s="15" t="s">
        <v>19</v>
      </c>
      <c r="D70" s="38" t="s">
        <v>20</v>
      </c>
      <c r="E70" s="38">
        <f t="shared" ref="E70:L70" si="35">IF($M69=0,0,E69/$M69%)</f>
        <v>0</v>
      </c>
      <c r="F70" s="38">
        <f t="shared" si="35"/>
        <v>0</v>
      </c>
      <c r="G70" s="38">
        <f t="shared" si="35"/>
        <v>0</v>
      </c>
      <c r="H70" s="38">
        <f t="shared" si="35"/>
        <v>0</v>
      </c>
      <c r="I70" s="38">
        <f t="shared" si="35"/>
        <v>0</v>
      </c>
      <c r="J70" s="38">
        <f t="shared" si="35"/>
        <v>0</v>
      </c>
      <c r="K70" s="38">
        <f t="shared" si="35"/>
        <v>0</v>
      </c>
      <c r="L70" s="38">
        <f t="shared" si="35"/>
        <v>0</v>
      </c>
      <c r="M70" s="37">
        <f t="shared" si="2"/>
        <v>0</v>
      </c>
      <c r="N70" s="38" t="s">
        <v>20</v>
      </c>
      <c r="P70" s="35"/>
    </row>
    <row r="71" spans="1:16" ht="15.95" customHeight="1" x14ac:dyDescent="0.15">
      <c r="A71" s="17"/>
      <c r="B71" s="18" t="s">
        <v>52</v>
      </c>
      <c r="C71" s="11" t="s">
        <v>18</v>
      </c>
      <c r="D71" s="37"/>
      <c r="E71" s="37"/>
      <c r="F71" s="37"/>
      <c r="G71" s="37"/>
      <c r="H71" s="37"/>
      <c r="I71" s="37"/>
      <c r="J71" s="37"/>
      <c r="K71" s="37"/>
      <c r="L71" s="37"/>
      <c r="M71" s="37">
        <f t="shared" si="2"/>
        <v>0</v>
      </c>
      <c r="N71" s="37">
        <f>SUM(M71,D71)</f>
        <v>0</v>
      </c>
      <c r="P71" s="35"/>
    </row>
    <row r="72" spans="1:16" ht="15.95" customHeight="1" x14ac:dyDescent="0.15">
      <c r="A72" s="13"/>
      <c r="B72" s="19"/>
      <c r="C72" s="15" t="s">
        <v>19</v>
      </c>
      <c r="D72" s="38" t="s">
        <v>20</v>
      </c>
      <c r="E72" s="38">
        <f t="shared" ref="E72:L72" si="36">IF($M71=0,0,E71/$M71%)</f>
        <v>0</v>
      </c>
      <c r="F72" s="38">
        <f t="shared" si="36"/>
        <v>0</v>
      </c>
      <c r="G72" s="38">
        <f t="shared" si="36"/>
        <v>0</v>
      </c>
      <c r="H72" s="38">
        <f t="shared" si="36"/>
        <v>0</v>
      </c>
      <c r="I72" s="38">
        <f t="shared" si="36"/>
        <v>0</v>
      </c>
      <c r="J72" s="38">
        <f t="shared" si="36"/>
        <v>0</v>
      </c>
      <c r="K72" s="38">
        <f t="shared" si="36"/>
        <v>0</v>
      </c>
      <c r="L72" s="38">
        <f t="shared" si="36"/>
        <v>0</v>
      </c>
      <c r="M72" s="37">
        <f t="shared" si="2"/>
        <v>0</v>
      </c>
      <c r="N72" s="38" t="s">
        <v>20</v>
      </c>
      <c r="P72" s="35"/>
    </row>
    <row r="73" spans="1:16" ht="15.95" customHeight="1" x14ac:dyDescent="0.15">
      <c r="A73" s="17"/>
      <c r="B73" s="18" t="s">
        <v>53</v>
      </c>
      <c r="C73" s="11" t="s">
        <v>18</v>
      </c>
      <c r="D73" s="37"/>
      <c r="E73" s="37"/>
      <c r="F73" s="37"/>
      <c r="G73" s="37"/>
      <c r="H73" s="37"/>
      <c r="I73" s="37"/>
      <c r="J73" s="37"/>
      <c r="K73" s="37"/>
      <c r="L73" s="37"/>
      <c r="M73" s="37">
        <f t="shared" si="2"/>
        <v>0</v>
      </c>
      <c r="N73" s="37">
        <f>SUM(M73,D73)</f>
        <v>0</v>
      </c>
      <c r="P73" s="35"/>
    </row>
    <row r="74" spans="1:16" ht="15.95" customHeight="1" x14ac:dyDescent="0.15">
      <c r="A74" s="13"/>
      <c r="B74" s="19"/>
      <c r="C74" s="15" t="s">
        <v>19</v>
      </c>
      <c r="D74" s="38" t="s">
        <v>20</v>
      </c>
      <c r="E74" s="38">
        <f t="shared" ref="E74:L74" si="37">IF($M73=0,0,E73/$M73%)</f>
        <v>0</v>
      </c>
      <c r="F74" s="38">
        <f t="shared" si="37"/>
        <v>0</v>
      </c>
      <c r="G74" s="38">
        <f t="shared" si="37"/>
        <v>0</v>
      </c>
      <c r="H74" s="38">
        <f t="shared" si="37"/>
        <v>0</v>
      </c>
      <c r="I74" s="38">
        <f t="shared" si="37"/>
        <v>0</v>
      </c>
      <c r="J74" s="38">
        <f t="shared" si="37"/>
        <v>0</v>
      </c>
      <c r="K74" s="38">
        <f t="shared" si="37"/>
        <v>0</v>
      </c>
      <c r="L74" s="38">
        <f t="shared" si="37"/>
        <v>0</v>
      </c>
      <c r="M74" s="37">
        <f t="shared" si="2"/>
        <v>0</v>
      </c>
      <c r="N74" s="38" t="s">
        <v>20</v>
      </c>
      <c r="P74" s="35"/>
    </row>
    <row r="75" spans="1:16" ht="15.95" customHeight="1" x14ac:dyDescent="0.15">
      <c r="A75" s="17"/>
      <c r="B75" s="18" t="s">
        <v>54</v>
      </c>
      <c r="C75" s="11" t="s">
        <v>18</v>
      </c>
      <c r="D75" s="37"/>
      <c r="E75" s="37"/>
      <c r="F75" s="37"/>
      <c r="G75" s="37"/>
      <c r="H75" s="37"/>
      <c r="I75" s="37"/>
      <c r="J75" s="37"/>
      <c r="K75" s="37"/>
      <c r="L75" s="37"/>
      <c r="M75" s="37">
        <f t="shared" si="2"/>
        <v>0</v>
      </c>
      <c r="N75" s="37">
        <f>SUM(M75,D75)</f>
        <v>0</v>
      </c>
      <c r="P75" s="35"/>
    </row>
    <row r="76" spans="1:16" ht="15.95" customHeight="1" x14ac:dyDescent="0.15">
      <c r="A76" s="13"/>
      <c r="B76" s="19"/>
      <c r="C76" s="15" t="s">
        <v>19</v>
      </c>
      <c r="D76" s="38" t="s">
        <v>20</v>
      </c>
      <c r="E76" s="38">
        <f t="shared" ref="E76:L76" si="38">IF($M75=0,0,E75/$M75%)</f>
        <v>0</v>
      </c>
      <c r="F76" s="38">
        <f t="shared" si="38"/>
        <v>0</v>
      </c>
      <c r="G76" s="38">
        <f t="shared" si="38"/>
        <v>0</v>
      </c>
      <c r="H76" s="38">
        <f t="shared" si="38"/>
        <v>0</v>
      </c>
      <c r="I76" s="38">
        <f t="shared" si="38"/>
        <v>0</v>
      </c>
      <c r="J76" s="38">
        <f t="shared" si="38"/>
        <v>0</v>
      </c>
      <c r="K76" s="38">
        <f t="shared" si="38"/>
        <v>0</v>
      </c>
      <c r="L76" s="38">
        <f t="shared" si="38"/>
        <v>0</v>
      </c>
      <c r="M76" s="37">
        <f t="shared" si="2"/>
        <v>0</v>
      </c>
      <c r="N76" s="38" t="s">
        <v>20</v>
      </c>
      <c r="P76" s="35"/>
    </row>
    <row r="77" spans="1:16" ht="15.95" customHeight="1" x14ac:dyDescent="0.15">
      <c r="A77" s="17"/>
      <c r="B77" s="18" t="s">
        <v>55</v>
      </c>
      <c r="C77" s="11" t="s">
        <v>18</v>
      </c>
      <c r="D77" s="37"/>
      <c r="E77" s="37"/>
      <c r="F77" s="37"/>
      <c r="G77" s="37"/>
      <c r="H77" s="37"/>
      <c r="I77" s="37"/>
      <c r="J77" s="37"/>
      <c r="K77" s="37"/>
      <c r="L77" s="37"/>
      <c r="M77" s="37">
        <f t="shared" si="2"/>
        <v>0</v>
      </c>
      <c r="N77" s="37">
        <f>SUM(M77,D77)</f>
        <v>0</v>
      </c>
      <c r="P77" s="35"/>
    </row>
    <row r="78" spans="1:16" ht="15.95" customHeight="1" x14ac:dyDescent="0.15">
      <c r="A78" s="13"/>
      <c r="B78" s="19"/>
      <c r="C78" s="15" t="s">
        <v>19</v>
      </c>
      <c r="D78" s="38" t="s">
        <v>20</v>
      </c>
      <c r="E78" s="38">
        <f t="shared" ref="E78:L78" si="39">IF($M77=0,0,E77/$M77%)</f>
        <v>0</v>
      </c>
      <c r="F78" s="38">
        <f t="shared" si="39"/>
        <v>0</v>
      </c>
      <c r="G78" s="38">
        <f t="shared" si="39"/>
        <v>0</v>
      </c>
      <c r="H78" s="38">
        <f t="shared" si="39"/>
        <v>0</v>
      </c>
      <c r="I78" s="38">
        <f t="shared" si="39"/>
        <v>0</v>
      </c>
      <c r="J78" s="38">
        <f t="shared" si="39"/>
        <v>0</v>
      </c>
      <c r="K78" s="38">
        <f t="shared" si="39"/>
        <v>0</v>
      </c>
      <c r="L78" s="38">
        <f t="shared" si="39"/>
        <v>0</v>
      </c>
      <c r="M78" s="37">
        <f t="shared" si="2"/>
        <v>0</v>
      </c>
      <c r="N78" s="38" t="s">
        <v>20</v>
      </c>
      <c r="P78" s="35"/>
    </row>
    <row r="79" spans="1:16" ht="15.75" customHeight="1" x14ac:dyDescent="0.15">
      <c r="A79" s="17"/>
      <c r="B79" s="18" t="s">
        <v>56</v>
      </c>
      <c r="C79" s="11" t="s">
        <v>18</v>
      </c>
      <c r="D79" s="37"/>
      <c r="E79" s="37"/>
      <c r="F79" s="37"/>
      <c r="G79" s="37"/>
      <c r="H79" s="37"/>
      <c r="I79" s="37"/>
      <c r="J79" s="37"/>
      <c r="K79" s="37"/>
      <c r="L79" s="37"/>
      <c r="M79" s="37">
        <f t="shared" si="2"/>
        <v>0</v>
      </c>
      <c r="N79" s="37">
        <f>SUM(M79,D79)</f>
        <v>0</v>
      </c>
      <c r="P79" s="35"/>
    </row>
    <row r="80" spans="1:16" ht="15.75" customHeight="1" x14ac:dyDescent="0.15">
      <c r="A80" s="13"/>
      <c r="B80" s="19"/>
      <c r="C80" s="15" t="s">
        <v>19</v>
      </c>
      <c r="D80" s="38" t="s">
        <v>20</v>
      </c>
      <c r="E80" s="38">
        <f t="shared" ref="E80:L80" si="40">IF($M79=0,0,E79/$M79%)</f>
        <v>0</v>
      </c>
      <c r="F80" s="38">
        <f t="shared" si="40"/>
        <v>0</v>
      </c>
      <c r="G80" s="38">
        <f t="shared" si="40"/>
        <v>0</v>
      </c>
      <c r="H80" s="38">
        <f t="shared" si="40"/>
        <v>0</v>
      </c>
      <c r="I80" s="38">
        <f t="shared" si="40"/>
        <v>0</v>
      </c>
      <c r="J80" s="38">
        <f t="shared" si="40"/>
        <v>0</v>
      </c>
      <c r="K80" s="38">
        <f t="shared" si="40"/>
        <v>0</v>
      </c>
      <c r="L80" s="38">
        <f t="shared" si="40"/>
        <v>0</v>
      </c>
      <c r="M80" s="37">
        <f t="shared" si="2"/>
        <v>0</v>
      </c>
      <c r="N80" s="38" t="s">
        <v>20</v>
      </c>
      <c r="P80" s="35"/>
    </row>
    <row r="81" spans="1:16" ht="15.75" customHeight="1" x14ac:dyDescent="0.15">
      <c r="A81" s="9" t="s">
        <v>57</v>
      </c>
      <c r="B81" s="10"/>
      <c r="C81" s="11" t="s">
        <v>18</v>
      </c>
      <c r="D81" s="37">
        <f>SUMIF($C$83:$C$102,"出荷量",D83:D102)</f>
        <v>0</v>
      </c>
      <c r="E81" s="37">
        <f t="shared" ref="E81:M81" si="41">SUMIF($C$83:$C$102,"出荷量",E83:E102)</f>
        <v>0</v>
      </c>
      <c r="F81" s="37">
        <f t="shared" si="41"/>
        <v>0</v>
      </c>
      <c r="G81" s="37">
        <f t="shared" si="41"/>
        <v>0</v>
      </c>
      <c r="H81" s="37">
        <f t="shared" si="41"/>
        <v>0</v>
      </c>
      <c r="I81" s="37">
        <f t="shared" si="41"/>
        <v>0</v>
      </c>
      <c r="J81" s="37">
        <f t="shared" si="41"/>
        <v>0</v>
      </c>
      <c r="K81" s="37">
        <f t="shared" si="41"/>
        <v>0</v>
      </c>
      <c r="L81" s="37">
        <f t="shared" si="41"/>
        <v>0</v>
      </c>
      <c r="M81" s="37">
        <f t="shared" si="41"/>
        <v>0</v>
      </c>
      <c r="N81" s="37">
        <f>SUM(M81,D81)</f>
        <v>0</v>
      </c>
      <c r="P81" s="35"/>
    </row>
    <row r="82" spans="1:16" ht="15.75" customHeight="1" x14ac:dyDescent="0.15">
      <c r="A82" s="13"/>
      <c r="B82" s="14"/>
      <c r="C82" s="15" t="s">
        <v>19</v>
      </c>
      <c r="D82" s="38" t="s">
        <v>20</v>
      </c>
      <c r="E82" s="38">
        <f t="shared" ref="E82:L82" si="42">IF($M81=0,0,E81/$M81%)</f>
        <v>0</v>
      </c>
      <c r="F82" s="38">
        <f t="shared" si="42"/>
        <v>0</v>
      </c>
      <c r="G82" s="38">
        <f t="shared" si="42"/>
        <v>0</v>
      </c>
      <c r="H82" s="38">
        <f t="shared" si="42"/>
        <v>0</v>
      </c>
      <c r="I82" s="38">
        <f t="shared" si="42"/>
        <v>0</v>
      </c>
      <c r="J82" s="38">
        <f t="shared" si="42"/>
        <v>0</v>
      </c>
      <c r="K82" s="38">
        <f t="shared" si="42"/>
        <v>0</v>
      </c>
      <c r="L82" s="38">
        <f t="shared" si="42"/>
        <v>0</v>
      </c>
      <c r="M82" s="37">
        <f>SUM(E82:L82)</f>
        <v>0</v>
      </c>
      <c r="N82" s="38" t="s">
        <v>20</v>
      </c>
      <c r="P82" s="35"/>
    </row>
    <row r="83" spans="1:16" ht="15.95" customHeight="1" x14ac:dyDescent="0.15">
      <c r="A83" s="17"/>
      <c r="B83" s="18" t="s">
        <v>60</v>
      </c>
      <c r="C83" s="11" t="s">
        <v>18</v>
      </c>
      <c r="D83" s="37"/>
      <c r="E83" s="37"/>
      <c r="F83" s="37"/>
      <c r="G83" s="37"/>
      <c r="H83" s="37"/>
      <c r="I83" s="37"/>
      <c r="J83" s="37"/>
      <c r="K83" s="37"/>
      <c r="L83" s="37"/>
      <c r="M83" s="37">
        <f t="shared" si="2"/>
        <v>0</v>
      </c>
      <c r="N83" s="37">
        <f>SUM(M83,D83)</f>
        <v>0</v>
      </c>
      <c r="P83" s="35"/>
    </row>
    <row r="84" spans="1:16" ht="15.95" customHeight="1" x14ac:dyDescent="0.15">
      <c r="A84" s="13"/>
      <c r="B84" s="19"/>
      <c r="C84" s="15" t="s">
        <v>19</v>
      </c>
      <c r="D84" s="38" t="s">
        <v>20</v>
      </c>
      <c r="E84" s="38">
        <f t="shared" ref="E84:L84" si="43">IF($M83=0,0,E83/$M83%)</f>
        <v>0</v>
      </c>
      <c r="F84" s="38">
        <f t="shared" si="43"/>
        <v>0</v>
      </c>
      <c r="G84" s="38">
        <f t="shared" si="43"/>
        <v>0</v>
      </c>
      <c r="H84" s="38">
        <f t="shared" si="43"/>
        <v>0</v>
      </c>
      <c r="I84" s="38">
        <f t="shared" si="43"/>
        <v>0</v>
      </c>
      <c r="J84" s="38">
        <f t="shared" si="43"/>
        <v>0</v>
      </c>
      <c r="K84" s="38">
        <f t="shared" si="43"/>
        <v>0</v>
      </c>
      <c r="L84" s="38">
        <f t="shared" si="43"/>
        <v>0</v>
      </c>
      <c r="M84" s="37">
        <f t="shared" si="2"/>
        <v>0</v>
      </c>
      <c r="N84" s="38" t="s">
        <v>20</v>
      </c>
      <c r="P84" s="35"/>
    </row>
    <row r="85" spans="1:16" ht="15.95" customHeight="1" x14ac:dyDescent="0.15">
      <c r="A85" s="17"/>
      <c r="B85" s="18" t="s">
        <v>61</v>
      </c>
      <c r="C85" s="11" t="s">
        <v>18</v>
      </c>
      <c r="D85" s="37"/>
      <c r="E85" s="37"/>
      <c r="F85" s="37"/>
      <c r="G85" s="37"/>
      <c r="H85" s="37"/>
      <c r="I85" s="37"/>
      <c r="J85" s="37"/>
      <c r="K85" s="37"/>
      <c r="L85" s="37"/>
      <c r="M85" s="37">
        <f t="shared" si="2"/>
        <v>0</v>
      </c>
      <c r="N85" s="37">
        <f>SUM(M85,D85)</f>
        <v>0</v>
      </c>
      <c r="P85" s="35"/>
    </row>
    <row r="86" spans="1:16" ht="15.95" customHeight="1" x14ac:dyDescent="0.15">
      <c r="A86" s="13"/>
      <c r="B86" s="19"/>
      <c r="C86" s="15" t="s">
        <v>19</v>
      </c>
      <c r="D86" s="38" t="s">
        <v>20</v>
      </c>
      <c r="E86" s="38">
        <f t="shared" ref="E86:L86" si="44">IF($M85=0,0,E85/$M85%)</f>
        <v>0</v>
      </c>
      <c r="F86" s="38">
        <f t="shared" si="44"/>
        <v>0</v>
      </c>
      <c r="G86" s="38">
        <f t="shared" si="44"/>
        <v>0</v>
      </c>
      <c r="H86" s="38">
        <f t="shared" si="44"/>
        <v>0</v>
      </c>
      <c r="I86" s="38">
        <f t="shared" si="44"/>
        <v>0</v>
      </c>
      <c r="J86" s="38">
        <f t="shared" si="44"/>
        <v>0</v>
      </c>
      <c r="K86" s="38">
        <f t="shared" si="44"/>
        <v>0</v>
      </c>
      <c r="L86" s="38">
        <f t="shared" si="44"/>
        <v>0</v>
      </c>
      <c r="M86" s="37">
        <f t="shared" si="2"/>
        <v>0</v>
      </c>
      <c r="N86" s="38" t="s">
        <v>20</v>
      </c>
      <c r="P86" s="35"/>
    </row>
    <row r="87" spans="1:16" ht="15.95" customHeight="1" x14ac:dyDescent="0.15">
      <c r="A87" s="17"/>
      <c r="B87" s="18" t="s">
        <v>62</v>
      </c>
      <c r="C87" s="11" t="s">
        <v>18</v>
      </c>
      <c r="D87" s="37"/>
      <c r="E87" s="37"/>
      <c r="F87" s="37"/>
      <c r="G87" s="37"/>
      <c r="H87" s="37"/>
      <c r="I87" s="37"/>
      <c r="J87" s="37"/>
      <c r="K87" s="37"/>
      <c r="L87" s="37"/>
      <c r="M87" s="37">
        <f t="shared" si="2"/>
        <v>0</v>
      </c>
      <c r="N87" s="37">
        <f>SUM(M87,D87)</f>
        <v>0</v>
      </c>
      <c r="P87" s="35"/>
    </row>
    <row r="88" spans="1:16" ht="15.95" customHeight="1" x14ac:dyDescent="0.15">
      <c r="A88" s="13"/>
      <c r="B88" s="19"/>
      <c r="C88" s="15" t="s">
        <v>19</v>
      </c>
      <c r="D88" s="38" t="s">
        <v>20</v>
      </c>
      <c r="E88" s="38">
        <f t="shared" ref="E88:L88" si="45">IF($M87=0,0,E87/$M87%)</f>
        <v>0</v>
      </c>
      <c r="F88" s="38">
        <f t="shared" si="45"/>
        <v>0</v>
      </c>
      <c r="G88" s="38">
        <f t="shared" si="45"/>
        <v>0</v>
      </c>
      <c r="H88" s="38">
        <f t="shared" si="45"/>
        <v>0</v>
      </c>
      <c r="I88" s="38">
        <f t="shared" si="45"/>
        <v>0</v>
      </c>
      <c r="J88" s="38">
        <f t="shared" si="45"/>
        <v>0</v>
      </c>
      <c r="K88" s="38">
        <f t="shared" si="45"/>
        <v>0</v>
      </c>
      <c r="L88" s="38">
        <f t="shared" si="45"/>
        <v>0</v>
      </c>
      <c r="M88" s="37">
        <f t="shared" si="2"/>
        <v>0</v>
      </c>
      <c r="N88" s="38" t="s">
        <v>20</v>
      </c>
      <c r="P88" s="35"/>
    </row>
    <row r="89" spans="1:16" ht="15.95" customHeight="1" x14ac:dyDescent="0.15">
      <c r="A89" s="17"/>
      <c r="B89" s="18" t="s">
        <v>63</v>
      </c>
      <c r="C89" s="11" t="s">
        <v>18</v>
      </c>
      <c r="D89" s="37"/>
      <c r="E89" s="37"/>
      <c r="F89" s="37"/>
      <c r="G89" s="37"/>
      <c r="H89" s="37"/>
      <c r="I89" s="37"/>
      <c r="J89" s="37"/>
      <c r="K89" s="37"/>
      <c r="L89" s="37"/>
      <c r="M89" s="37">
        <f t="shared" si="2"/>
        <v>0</v>
      </c>
      <c r="N89" s="37">
        <f>SUM(M89,D89)</f>
        <v>0</v>
      </c>
      <c r="P89" s="35"/>
    </row>
    <row r="90" spans="1:16" ht="15.95" customHeight="1" x14ac:dyDescent="0.15">
      <c r="A90" s="13"/>
      <c r="B90" s="19"/>
      <c r="C90" s="15" t="s">
        <v>19</v>
      </c>
      <c r="D90" s="38" t="s">
        <v>20</v>
      </c>
      <c r="E90" s="38">
        <f t="shared" ref="E90:L90" si="46">IF($M89=0,0,E89/$M89%)</f>
        <v>0</v>
      </c>
      <c r="F90" s="38">
        <f t="shared" si="46"/>
        <v>0</v>
      </c>
      <c r="G90" s="38">
        <f t="shared" si="46"/>
        <v>0</v>
      </c>
      <c r="H90" s="38">
        <f t="shared" si="46"/>
        <v>0</v>
      </c>
      <c r="I90" s="38">
        <f t="shared" si="46"/>
        <v>0</v>
      </c>
      <c r="J90" s="38">
        <f t="shared" si="46"/>
        <v>0</v>
      </c>
      <c r="K90" s="38">
        <f t="shared" si="46"/>
        <v>0</v>
      </c>
      <c r="L90" s="38">
        <f t="shared" si="46"/>
        <v>0</v>
      </c>
      <c r="M90" s="37">
        <f t="shared" si="2"/>
        <v>0</v>
      </c>
      <c r="N90" s="38" t="s">
        <v>20</v>
      </c>
      <c r="P90" s="35"/>
    </row>
    <row r="91" spans="1:16" ht="15.95" customHeight="1" x14ac:dyDescent="0.15">
      <c r="A91" s="17"/>
      <c r="B91" s="18" t="s">
        <v>64</v>
      </c>
      <c r="C91" s="11" t="s">
        <v>18</v>
      </c>
      <c r="D91" s="37"/>
      <c r="E91" s="37"/>
      <c r="F91" s="37"/>
      <c r="G91" s="37"/>
      <c r="H91" s="37"/>
      <c r="I91" s="37"/>
      <c r="J91" s="37"/>
      <c r="K91" s="37"/>
      <c r="L91" s="37"/>
      <c r="M91" s="37">
        <f t="shared" si="2"/>
        <v>0</v>
      </c>
      <c r="N91" s="37">
        <f>SUM(M91,D91)</f>
        <v>0</v>
      </c>
      <c r="P91" s="35"/>
    </row>
    <row r="92" spans="1:16" ht="15.95" customHeight="1" x14ac:dyDescent="0.15">
      <c r="A92" s="13"/>
      <c r="B92" s="19"/>
      <c r="C92" s="15" t="s">
        <v>19</v>
      </c>
      <c r="D92" s="38" t="s">
        <v>20</v>
      </c>
      <c r="E92" s="38">
        <f t="shared" ref="E92:L92" si="47">IF($M91=0,0,E91/$M91%)</f>
        <v>0</v>
      </c>
      <c r="F92" s="38">
        <f t="shared" si="47"/>
        <v>0</v>
      </c>
      <c r="G92" s="38">
        <f t="shared" si="47"/>
        <v>0</v>
      </c>
      <c r="H92" s="38">
        <f t="shared" si="47"/>
        <v>0</v>
      </c>
      <c r="I92" s="38">
        <f t="shared" si="47"/>
        <v>0</v>
      </c>
      <c r="J92" s="38">
        <f t="shared" si="47"/>
        <v>0</v>
      </c>
      <c r="K92" s="38">
        <f t="shared" si="47"/>
        <v>0</v>
      </c>
      <c r="L92" s="38">
        <f t="shared" si="47"/>
        <v>0</v>
      </c>
      <c r="M92" s="37">
        <f t="shared" si="2"/>
        <v>0</v>
      </c>
      <c r="N92" s="38" t="s">
        <v>20</v>
      </c>
      <c r="P92" s="35"/>
    </row>
    <row r="93" spans="1:16" ht="15.95" customHeight="1" x14ac:dyDescent="0.15">
      <c r="A93" s="17"/>
      <c r="B93" s="18" t="s">
        <v>65</v>
      </c>
      <c r="C93" s="11" t="s">
        <v>18</v>
      </c>
      <c r="D93" s="37"/>
      <c r="E93" s="37"/>
      <c r="F93" s="37"/>
      <c r="G93" s="37"/>
      <c r="H93" s="37"/>
      <c r="I93" s="37"/>
      <c r="J93" s="37"/>
      <c r="K93" s="37"/>
      <c r="L93" s="37"/>
      <c r="M93" s="37">
        <f t="shared" si="2"/>
        <v>0</v>
      </c>
      <c r="N93" s="37">
        <f>SUM(M93,D93)</f>
        <v>0</v>
      </c>
      <c r="P93" s="35"/>
    </row>
    <row r="94" spans="1:16" ht="15.95" customHeight="1" x14ac:dyDescent="0.15">
      <c r="A94" s="13"/>
      <c r="B94" s="19"/>
      <c r="C94" s="15" t="s">
        <v>19</v>
      </c>
      <c r="D94" s="38" t="s">
        <v>20</v>
      </c>
      <c r="E94" s="38">
        <f t="shared" ref="E94:L94" si="48">IF($M93=0,0,E93/$M93%)</f>
        <v>0</v>
      </c>
      <c r="F94" s="38">
        <f t="shared" si="48"/>
        <v>0</v>
      </c>
      <c r="G94" s="38">
        <f t="shared" si="48"/>
        <v>0</v>
      </c>
      <c r="H94" s="38">
        <f t="shared" si="48"/>
        <v>0</v>
      </c>
      <c r="I94" s="38">
        <f t="shared" si="48"/>
        <v>0</v>
      </c>
      <c r="J94" s="38">
        <f t="shared" si="48"/>
        <v>0</v>
      </c>
      <c r="K94" s="38">
        <f t="shared" si="48"/>
        <v>0</v>
      </c>
      <c r="L94" s="38">
        <f t="shared" si="48"/>
        <v>0</v>
      </c>
      <c r="M94" s="37">
        <f t="shared" si="2"/>
        <v>0</v>
      </c>
      <c r="N94" s="38" t="s">
        <v>20</v>
      </c>
      <c r="P94" s="35"/>
    </row>
    <row r="95" spans="1:16" ht="15.95" customHeight="1" x14ac:dyDescent="0.15">
      <c r="A95" s="17"/>
      <c r="B95" s="18" t="s">
        <v>66</v>
      </c>
      <c r="C95" s="11" t="s">
        <v>18</v>
      </c>
      <c r="D95" s="37"/>
      <c r="E95" s="37"/>
      <c r="F95" s="37"/>
      <c r="G95" s="37"/>
      <c r="H95" s="37"/>
      <c r="I95" s="37"/>
      <c r="J95" s="37"/>
      <c r="K95" s="37"/>
      <c r="L95" s="37"/>
      <c r="M95" s="37">
        <f t="shared" si="2"/>
        <v>0</v>
      </c>
      <c r="N95" s="37">
        <f>SUM(M95,D95)</f>
        <v>0</v>
      </c>
      <c r="P95" s="35"/>
    </row>
    <row r="96" spans="1:16" ht="15.95" customHeight="1" x14ac:dyDescent="0.15">
      <c r="A96" s="13"/>
      <c r="B96" s="19"/>
      <c r="C96" s="15" t="s">
        <v>19</v>
      </c>
      <c r="D96" s="38" t="s">
        <v>20</v>
      </c>
      <c r="E96" s="38">
        <f t="shared" ref="E96:L96" si="49">IF($M95=0,0,E95/$M95%)</f>
        <v>0</v>
      </c>
      <c r="F96" s="38">
        <f t="shared" si="49"/>
        <v>0</v>
      </c>
      <c r="G96" s="38">
        <f t="shared" si="49"/>
        <v>0</v>
      </c>
      <c r="H96" s="38">
        <f t="shared" si="49"/>
        <v>0</v>
      </c>
      <c r="I96" s="38">
        <f t="shared" si="49"/>
        <v>0</v>
      </c>
      <c r="J96" s="38">
        <f t="shared" si="49"/>
        <v>0</v>
      </c>
      <c r="K96" s="38">
        <f t="shared" si="49"/>
        <v>0</v>
      </c>
      <c r="L96" s="38">
        <f t="shared" si="49"/>
        <v>0</v>
      </c>
      <c r="M96" s="37">
        <f t="shared" si="2"/>
        <v>0</v>
      </c>
      <c r="N96" s="38" t="s">
        <v>20</v>
      </c>
      <c r="P96" s="35"/>
    </row>
    <row r="97" spans="1:16" ht="15.95" customHeight="1" x14ac:dyDescent="0.15">
      <c r="A97" s="17"/>
      <c r="B97" s="18" t="s">
        <v>67</v>
      </c>
      <c r="C97" s="11" t="s">
        <v>18</v>
      </c>
      <c r="D97" s="37"/>
      <c r="E97" s="37"/>
      <c r="F97" s="37"/>
      <c r="G97" s="37"/>
      <c r="H97" s="37"/>
      <c r="I97" s="37"/>
      <c r="J97" s="37"/>
      <c r="K97" s="37"/>
      <c r="L97" s="37"/>
      <c r="M97" s="37">
        <f t="shared" si="2"/>
        <v>0</v>
      </c>
      <c r="N97" s="37">
        <f>SUM(M97,D97)</f>
        <v>0</v>
      </c>
      <c r="P97" s="35"/>
    </row>
    <row r="98" spans="1:16" ht="15.95" customHeight="1" x14ac:dyDescent="0.15">
      <c r="A98" s="13"/>
      <c r="B98" s="19"/>
      <c r="C98" s="15" t="s">
        <v>19</v>
      </c>
      <c r="D98" s="38" t="s">
        <v>20</v>
      </c>
      <c r="E98" s="38">
        <f t="shared" ref="E98:L98" si="50">IF($M97=0,0,E97/$M97%)</f>
        <v>0</v>
      </c>
      <c r="F98" s="38">
        <f t="shared" si="50"/>
        <v>0</v>
      </c>
      <c r="G98" s="38">
        <f t="shared" si="50"/>
        <v>0</v>
      </c>
      <c r="H98" s="38">
        <f t="shared" si="50"/>
        <v>0</v>
      </c>
      <c r="I98" s="38">
        <f t="shared" si="50"/>
        <v>0</v>
      </c>
      <c r="J98" s="38">
        <f t="shared" si="50"/>
        <v>0</v>
      </c>
      <c r="K98" s="38">
        <f t="shared" si="50"/>
        <v>0</v>
      </c>
      <c r="L98" s="38">
        <f t="shared" si="50"/>
        <v>0</v>
      </c>
      <c r="M98" s="37">
        <f t="shared" si="2"/>
        <v>0</v>
      </c>
      <c r="N98" s="38" t="s">
        <v>20</v>
      </c>
      <c r="P98" s="35"/>
    </row>
    <row r="99" spans="1:16" ht="15.95" customHeight="1" x14ac:dyDescent="0.15">
      <c r="A99" s="17"/>
      <c r="B99" s="18" t="s">
        <v>68</v>
      </c>
      <c r="C99" s="11" t="s">
        <v>18</v>
      </c>
      <c r="D99" s="37"/>
      <c r="E99" s="37"/>
      <c r="F99" s="37"/>
      <c r="G99" s="37"/>
      <c r="H99" s="37"/>
      <c r="I99" s="37"/>
      <c r="J99" s="37"/>
      <c r="K99" s="37"/>
      <c r="L99" s="37"/>
      <c r="M99" s="37">
        <f t="shared" si="2"/>
        <v>0</v>
      </c>
      <c r="N99" s="37">
        <f>SUM(M99,D99)</f>
        <v>0</v>
      </c>
      <c r="P99" s="35"/>
    </row>
    <row r="100" spans="1:16" ht="15.95" customHeight="1" x14ac:dyDescent="0.15">
      <c r="A100" s="13"/>
      <c r="B100" s="19"/>
      <c r="C100" s="15" t="s">
        <v>19</v>
      </c>
      <c r="D100" s="38" t="s">
        <v>20</v>
      </c>
      <c r="E100" s="38">
        <f t="shared" ref="E100:L100" si="51">IF($M99=0,0,E99/$M99%)</f>
        <v>0</v>
      </c>
      <c r="F100" s="38">
        <f t="shared" si="51"/>
        <v>0</v>
      </c>
      <c r="G100" s="38">
        <f t="shared" si="51"/>
        <v>0</v>
      </c>
      <c r="H100" s="38">
        <f t="shared" si="51"/>
        <v>0</v>
      </c>
      <c r="I100" s="38">
        <f t="shared" si="51"/>
        <v>0</v>
      </c>
      <c r="J100" s="38">
        <f t="shared" si="51"/>
        <v>0</v>
      </c>
      <c r="K100" s="38">
        <f t="shared" si="51"/>
        <v>0</v>
      </c>
      <c r="L100" s="38">
        <f t="shared" si="51"/>
        <v>0</v>
      </c>
      <c r="M100" s="37">
        <f t="shared" si="2"/>
        <v>0</v>
      </c>
      <c r="N100" s="38" t="s">
        <v>20</v>
      </c>
      <c r="P100" s="35"/>
    </row>
    <row r="101" spans="1:16" ht="15.95" customHeight="1" x14ac:dyDescent="0.15">
      <c r="A101" s="17"/>
      <c r="B101" s="18" t="s">
        <v>69</v>
      </c>
      <c r="C101" s="11" t="s">
        <v>18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>
        <f t="shared" si="2"/>
        <v>0</v>
      </c>
      <c r="N101" s="37">
        <f>SUM(M101,D101)</f>
        <v>0</v>
      </c>
      <c r="P101" s="35"/>
    </row>
    <row r="102" spans="1:16" ht="15.95" customHeight="1" x14ac:dyDescent="0.15">
      <c r="A102" s="13"/>
      <c r="B102" s="19"/>
      <c r="C102" s="15" t="s">
        <v>19</v>
      </c>
      <c r="D102" s="38" t="s">
        <v>20</v>
      </c>
      <c r="E102" s="38">
        <f t="shared" ref="E102:L102" si="52">IF($M101=0,0,E101/$M101%)</f>
        <v>0</v>
      </c>
      <c r="F102" s="38">
        <f t="shared" si="52"/>
        <v>0</v>
      </c>
      <c r="G102" s="38">
        <f t="shared" si="52"/>
        <v>0</v>
      </c>
      <c r="H102" s="38">
        <f t="shared" si="52"/>
        <v>0</v>
      </c>
      <c r="I102" s="38">
        <f t="shared" si="52"/>
        <v>0</v>
      </c>
      <c r="J102" s="38">
        <f t="shared" si="52"/>
        <v>0</v>
      </c>
      <c r="K102" s="38">
        <f t="shared" si="52"/>
        <v>0</v>
      </c>
      <c r="L102" s="38">
        <f t="shared" si="52"/>
        <v>0</v>
      </c>
      <c r="M102" s="37">
        <f t="shared" si="2"/>
        <v>0</v>
      </c>
      <c r="N102" s="38" t="s">
        <v>20</v>
      </c>
      <c r="P102" s="35"/>
    </row>
    <row r="103" spans="1:16" ht="15.75" hidden="1" customHeight="1" x14ac:dyDescent="0.15">
      <c r="A103" s="13" t="s">
        <v>58</v>
      </c>
      <c r="B103" s="10"/>
      <c r="C103" s="11" t="s">
        <v>18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>
        <f t="shared" ref="M103:M108" si="53">SUM(E103:L103)</f>
        <v>0</v>
      </c>
      <c r="N103" s="37">
        <f>SUM(M103,D103)</f>
        <v>0</v>
      </c>
      <c r="P103" s="35"/>
    </row>
    <row r="104" spans="1:16" ht="15.75" hidden="1" customHeight="1" x14ac:dyDescent="0.15">
      <c r="A104" s="21"/>
      <c r="B104" s="14"/>
      <c r="C104" s="15" t="s">
        <v>19</v>
      </c>
      <c r="D104" s="37"/>
      <c r="E104" s="38"/>
      <c r="F104" s="38"/>
      <c r="G104" s="38"/>
      <c r="H104" s="38"/>
      <c r="I104" s="38"/>
      <c r="J104" s="38"/>
      <c r="K104" s="38"/>
      <c r="L104" s="38"/>
      <c r="M104" s="37">
        <f t="shared" si="53"/>
        <v>0</v>
      </c>
      <c r="N104" s="37">
        <f>SUM(M104,D104)</f>
        <v>0</v>
      </c>
      <c r="P104" s="35"/>
    </row>
    <row r="105" spans="1:16" ht="15.75" hidden="1" customHeight="1" x14ac:dyDescent="0.15">
      <c r="A105" s="9" t="s">
        <v>59</v>
      </c>
      <c r="B105" s="10"/>
      <c r="C105" s="11" t="s">
        <v>18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>
        <f t="shared" si="53"/>
        <v>0</v>
      </c>
      <c r="N105" s="37">
        <f>SUM(M105,D105)</f>
        <v>0</v>
      </c>
      <c r="P105" s="35"/>
    </row>
    <row r="106" spans="1:16" ht="15.75" hidden="1" customHeight="1" x14ac:dyDescent="0.15">
      <c r="A106" s="21"/>
      <c r="B106" s="14"/>
      <c r="C106" s="15" t="s">
        <v>19</v>
      </c>
      <c r="D106" s="37"/>
      <c r="E106" s="38"/>
      <c r="F106" s="38"/>
      <c r="G106" s="38"/>
      <c r="H106" s="38"/>
      <c r="I106" s="38"/>
      <c r="J106" s="38"/>
      <c r="K106" s="38"/>
      <c r="L106" s="38"/>
      <c r="M106" s="37">
        <f t="shared" si="53"/>
        <v>0</v>
      </c>
      <c r="N106" s="37">
        <f>SUM(M106,D106)</f>
        <v>0</v>
      </c>
      <c r="P106" s="35"/>
    </row>
    <row r="107" spans="1:16" ht="15.95" customHeight="1" x14ac:dyDescent="0.15">
      <c r="A107" s="9" t="s">
        <v>70</v>
      </c>
      <c r="B107" s="10"/>
      <c r="C107" s="11" t="s">
        <v>18</v>
      </c>
      <c r="D107" s="37">
        <v>710408.5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f t="shared" si="53"/>
        <v>0</v>
      </c>
      <c r="N107" s="37">
        <f>SUM(M107,D107)</f>
        <v>710408.5</v>
      </c>
      <c r="P107" s="35"/>
    </row>
    <row r="108" spans="1:16" ht="15.95" customHeight="1" x14ac:dyDescent="0.15">
      <c r="A108" s="21"/>
      <c r="B108" s="14"/>
      <c r="C108" s="15" t="s">
        <v>19</v>
      </c>
      <c r="D108" s="38" t="s">
        <v>20</v>
      </c>
      <c r="E108" s="38">
        <f t="shared" ref="E108:L108" si="54">IF($M107=0,0,E107/$M107%)</f>
        <v>0</v>
      </c>
      <c r="F108" s="38">
        <f t="shared" si="54"/>
        <v>0</v>
      </c>
      <c r="G108" s="38">
        <f t="shared" si="54"/>
        <v>0</v>
      </c>
      <c r="H108" s="38">
        <f t="shared" si="54"/>
        <v>0</v>
      </c>
      <c r="I108" s="38">
        <f t="shared" si="54"/>
        <v>0</v>
      </c>
      <c r="J108" s="38">
        <f t="shared" si="54"/>
        <v>0</v>
      </c>
      <c r="K108" s="38">
        <f t="shared" si="54"/>
        <v>0</v>
      </c>
      <c r="L108" s="38">
        <f t="shared" si="54"/>
        <v>0</v>
      </c>
      <c r="M108" s="37">
        <f t="shared" si="53"/>
        <v>0</v>
      </c>
      <c r="N108" s="38" t="s">
        <v>20</v>
      </c>
      <c r="P108" s="35"/>
    </row>
    <row r="109" spans="1:16" ht="15.95" customHeight="1" x14ac:dyDescent="0.15">
      <c r="A109" s="9" t="s">
        <v>71</v>
      </c>
      <c r="B109" s="10"/>
      <c r="C109" s="20" t="s">
        <v>111</v>
      </c>
      <c r="D109" s="37">
        <f ca="1">SUM(D111,D113,D115,D117,D119,D121,D123,D125,D127)</f>
        <v>19435.300000000003</v>
      </c>
      <c r="E109" s="37">
        <f t="shared" ref="E109:L109" ca="1" si="55">SUM(E111,E113,E115,E117,E119,E121,E123,E125,E127)</f>
        <v>0</v>
      </c>
      <c r="F109" s="37">
        <f t="shared" ca="1" si="55"/>
        <v>0</v>
      </c>
      <c r="G109" s="37">
        <f t="shared" ca="1" si="55"/>
        <v>40909.900000000038</v>
      </c>
      <c r="H109" s="37">
        <f t="shared" ca="1" si="55"/>
        <v>0</v>
      </c>
      <c r="I109" s="37">
        <f t="shared" ca="1" si="55"/>
        <v>5856.0999999999949</v>
      </c>
      <c r="J109" s="37">
        <f t="shared" ca="1" si="55"/>
        <v>0</v>
      </c>
      <c r="K109" s="37">
        <f t="shared" ca="1" si="55"/>
        <v>0</v>
      </c>
      <c r="L109" s="37">
        <f t="shared" ca="1" si="55"/>
        <v>1689.6</v>
      </c>
      <c r="M109" s="37">
        <f t="shared" ca="1" si="2"/>
        <v>48455.600000000028</v>
      </c>
      <c r="N109" s="37">
        <f ca="1">SUM(M109,D109)</f>
        <v>67890.900000000023</v>
      </c>
      <c r="P109" s="35"/>
    </row>
    <row r="110" spans="1:16" ht="15.95" customHeight="1" x14ac:dyDescent="0.15">
      <c r="A110" s="13"/>
      <c r="B110" s="14"/>
      <c r="C110" s="15" t="s">
        <v>19</v>
      </c>
      <c r="D110" s="38" t="s">
        <v>20</v>
      </c>
      <c r="E110" s="38">
        <f t="shared" ref="E110:L110" ca="1" si="56">IF($M109=0,0,E109/$M109%)</f>
        <v>0</v>
      </c>
      <c r="F110" s="38">
        <f t="shared" ca="1" si="56"/>
        <v>0</v>
      </c>
      <c r="G110" s="38">
        <f t="shared" ca="1" si="56"/>
        <v>84.427599699518765</v>
      </c>
      <c r="H110" s="38">
        <f t="shared" ca="1" si="56"/>
        <v>0</v>
      </c>
      <c r="I110" s="38">
        <f t="shared" ca="1" si="56"/>
        <v>12.085496825960243</v>
      </c>
      <c r="J110" s="38">
        <f t="shared" ca="1" si="56"/>
        <v>0</v>
      </c>
      <c r="K110" s="38">
        <f t="shared" ca="1" si="56"/>
        <v>0</v>
      </c>
      <c r="L110" s="38">
        <f t="shared" ca="1" si="56"/>
        <v>3.4869034745210028</v>
      </c>
      <c r="M110" s="37">
        <f t="shared" ca="1" si="2"/>
        <v>100.00000000000001</v>
      </c>
      <c r="N110" s="38" t="s">
        <v>20</v>
      </c>
      <c r="P110" s="35"/>
    </row>
    <row r="111" spans="1:16" ht="15.95" customHeight="1" x14ac:dyDescent="0.15">
      <c r="A111" s="17"/>
      <c r="B111" s="18" t="s">
        <v>72</v>
      </c>
      <c r="C111" s="11" t="s">
        <v>18</v>
      </c>
      <c r="D111" s="37">
        <v>1355.3</v>
      </c>
      <c r="E111" s="37">
        <v>0</v>
      </c>
      <c r="F111" s="37">
        <v>0</v>
      </c>
      <c r="G111" s="37">
        <v>8923.8000000000375</v>
      </c>
      <c r="H111" s="37">
        <v>0</v>
      </c>
      <c r="I111" s="37">
        <v>2414.1999999999957</v>
      </c>
      <c r="J111" s="37">
        <v>0</v>
      </c>
      <c r="K111" s="37">
        <v>0</v>
      </c>
      <c r="L111" s="37">
        <v>1449.6</v>
      </c>
      <c r="M111" s="37">
        <f t="shared" ref="M111:M136" si="57">SUM(E111:L111)</f>
        <v>12787.600000000033</v>
      </c>
      <c r="N111" s="37">
        <f>SUM(M111,D111)</f>
        <v>14142.900000000032</v>
      </c>
      <c r="P111" s="35"/>
    </row>
    <row r="112" spans="1:16" ht="15.95" customHeight="1" x14ac:dyDescent="0.15">
      <c r="A112" s="13"/>
      <c r="B112" s="19"/>
      <c r="C112" s="15" t="s">
        <v>19</v>
      </c>
      <c r="D112" s="38" t="s">
        <v>20</v>
      </c>
      <c r="E112" s="38">
        <f t="shared" ref="E112:L112" si="58">IF($M111=0,0,E111/$M111%)</f>
        <v>0</v>
      </c>
      <c r="F112" s="38">
        <f t="shared" si="58"/>
        <v>0</v>
      </c>
      <c r="G112" s="38">
        <f t="shared" si="58"/>
        <v>69.784791516781993</v>
      </c>
      <c r="H112" s="38">
        <f t="shared" si="58"/>
        <v>0</v>
      </c>
      <c r="I112" s="38">
        <f t="shared" si="58"/>
        <v>18.879226750914867</v>
      </c>
      <c r="J112" s="38">
        <f t="shared" si="58"/>
        <v>0</v>
      </c>
      <c r="K112" s="38">
        <f t="shared" si="58"/>
        <v>0</v>
      </c>
      <c r="L112" s="38">
        <f t="shared" si="58"/>
        <v>11.335981732303139</v>
      </c>
      <c r="M112" s="37">
        <f t="shared" si="57"/>
        <v>100</v>
      </c>
      <c r="N112" s="38" t="s">
        <v>20</v>
      </c>
      <c r="P112" s="35"/>
    </row>
    <row r="113" spans="1:16" ht="15.95" customHeight="1" x14ac:dyDescent="0.15">
      <c r="A113" s="17"/>
      <c r="B113" s="18" t="s">
        <v>73</v>
      </c>
      <c r="C113" s="11" t="s">
        <v>18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37">
        <f t="shared" si="57"/>
        <v>0</v>
      </c>
      <c r="N113" s="37">
        <f>SUM(M113,D113)</f>
        <v>0</v>
      </c>
      <c r="P113" s="35"/>
    </row>
    <row r="114" spans="1:16" ht="15.95" customHeight="1" x14ac:dyDescent="0.15">
      <c r="A114" s="13"/>
      <c r="B114" s="19"/>
      <c r="C114" s="15" t="s">
        <v>19</v>
      </c>
      <c r="D114" s="38" t="s">
        <v>20</v>
      </c>
      <c r="E114" s="38">
        <f t="shared" ref="E114:L114" si="59">IF($M113=0,0,E113/$M113%)</f>
        <v>0</v>
      </c>
      <c r="F114" s="38">
        <f t="shared" si="59"/>
        <v>0</v>
      </c>
      <c r="G114" s="38">
        <f t="shared" si="59"/>
        <v>0</v>
      </c>
      <c r="H114" s="38">
        <f t="shared" si="59"/>
        <v>0</v>
      </c>
      <c r="I114" s="38">
        <f t="shared" si="59"/>
        <v>0</v>
      </c>
      <c r="J114" s="38">
        <f t="shared" si="59"/>
        <v>0</v>
      </c>
      <c r="K114" s="38">
        <f t="shared" si="59"/>
        <v>0</v>
      </c>
      <c r="L114" s="38">
        <f t="shared" si="59"/>
        <v>0</v>
      </c>
      <c r="M114" s="37">
        <f t="shared" si="57"/>
        <v>0</v>
      </c>
      <c r="N114" s="38" t="s">
        <v>20</v>
      </c>
      <c r="P114" s="35"/>
    </row>
    <row r="115" spans="1:16" ht="15.95" customHeight="1" x14ac:dyDescent="0.15">
      <c r="A115" s="17"/>
      <c r="B115" s="18" t="s">
        <v>74</v>
      </c>
      <c r="C115" s="11" t="s">
        <v>18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>
        <f t="shared" si="57"/>
        <v>0</v>
      </c>
      <c r="N115" s="37">
        <f>SUM(M115,D115)</f>
        <v>0</v>
      </c>
      <c r="P115" s="35"/>
    </row>
    <row r="116" spans="1:16" ht="15.95" customHeight="1" x14ac:dyDescent="0.15">
      <c r="A116" s="13"/>
      <c r="B116" s="19"/>
      <c r="C116" s="15" t="s">
        <v>19</v>
      </c>
      <c r="D116" s="38" t="s">
        <v>20</v>
      </c>
      <c r="E116" s="38">
        <f t="shared" ref="E116:L116" si="60">IF($M115=0,0,E115/$M115%)</f>
        <v>0</v>
      </c>
      <c r="F116" s="38">
        <f t="shared" si="60"/>
        <v>0</v>
      </c>
      <c r="G116" s="38">
        <f t="shared" si="60"/>
        <v>0</v>
      </c>
      <c r="H116" s="38">
        <f t="shared" si="60"/>
        <v>0</v>
      </c>
      <c r="I116" s="38">
        <f t="shared" si="60"/>
        <v>0</v>
      </c>
      <c r="J116" s="38">
        <f t="shared" si="60"/>
        <v>0</v>
      </c>
      <c r="K116" s="38">
        <f t="shared" si="60"/>
        <v>0</v>
      </c>
      <c r="L116" s="38">
        <f t="shared" si="60"/>
        <v>0</v>
      </c>
      <c r="M116" s="37">
        <f t="shared" si="57"/>
        <v>0</v>
      </c>
      <c r="N116" s="38" t="s">
        <v>20</v>
      </c>
      <c r="P116" s="35"/>
    </row>
    <row r="117" spans="1:16" ht="15.95" customHeight="1" x14ac:dyDescent="0.15">
      <c r="A117" s="17"/>
      <c r="B117" s="18" t="s">
        <v>75</v>
      </c>
      <c r="C117" s="11" t="s">
        <v>18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>
        <f t="shared" si="57"/>
        <v>0</v>
      </c>
      <c r="N117" s="37">
        <f>SUM(M117,D117)</f>
        <v>0</v>
      </c>
      <c r="P117" s="35"/>
    </row>
    <row r="118" spans="1:16" ht="15.95" customHeight="1" x14ac:dyDescent="0.15">
      <c r="A118" s="13"/>
      <c r="B118" s="19"/>
      <c r="C118" s="15" t="s">
        <v>19</v>
      </c>
      <c r="D118" s="38" t="s">
        <v>20</v>
      </c>
      <c r="E118" s="38">
        <f t="shared" ref="E118:L118" si="61">IF($M117=0,0,E117/$M117%)</f>
        <v>0</v>
      </c>
      <c r="F118" s="38">
        <f t="shared" si="61"/>
        <v>0</v>
      </c>
      <c r="G118" s="38">
        <f t="shared" si="61"/>
        <v>0</v>
      </c>
      <c r="H118" s="38">
        <f t="shared" si="61"/>
        <v>0</v>
      </c>
      <c r="I118" s="38">
        <f t="shared" si="61"/>
        <v>0</v>
      </c>
      <c r="J118" s="38">
        <f t="shared" si="61"/>
        <v>0</v>
      </c>
      <c r="K118" s="38">
        <f t="shared" si="61"/>
        <v>0</v>
      </c>
      <c r="L118" s="38">
        <f t="shared" si="61"/>
        <v>0</v>
      </c>
      <c r="M118" s="37">
        <f t="shared" si="57"/>
        <v>0</v>
      </c>
      <c r="N118" s="38" t="s">
        <v>20</v>
      </c>
      <c r="P118" s="35"/>
    </row>
    <row r="119" spans="1:16" ht="15.95" customHeight="1" x14ac:dyDescent="0.15">
      <c r="A119" s="17"/>
      <c r="B119" s="18" t="s">
        <v>76</v>
      </c>
      <c r="C119" s="11" t="s">
        <v>18</v>
      </c>
      <c r="D119" s="37">
        <v>5744.4</v>
      </c>
      <c r="E119" s="37">
        <v>0</v>
      </c>
      <c r="F119" s="37">
        <v>0</v>
      </c>
      <c r="G119" s="37">
        <v>5381.4</v>
      </c>
      <c r="H119" s="37">
        <v>0</v>
      </c>
      <c r="I119" s="37">
        <v>200</v>
      </c>
      <c r="J119" s="37">
        <v>0</v>
      </c>
      <c r="K119" s="37">
        <v>0</v>
      </c>
      <c r="L119" s="37">
        <v>120</v>
      </c>
      <c r="M119" s="37">
        <f t="shared" si="57"/>
        <v>5701.4</v>
      </c>
      <c r="N119" s="37">
        <f>SUM(M119,D119)</f>
        <v>11445.8</v>
      </c>
      <c r="P119" s="35"/>
    </row>
    <row r="120" spans="1:16" ht="15.95" customHeight="1" x14ac:dyDescent="0.15">
      <c r="A120" s="13"/>
      <c r="B120" s="19"/>
      <c r="C120" s="15" t="s">
        <v>19</v>
      </c>
      <c r="D120" s="38" t="s">
        <v>20</v>
      </c>
      <c r="E120" s="38">
        <f t="shared" ref="E120:L120" si="62">IF($M119=0,0,E119/$M119%)</f>
        <v>0</v>
      </c>
      <c r="F120" s="38">
        <f t="shared" si="62"/>
        <v>0</v>
      </c>
      <c r="G120" s="38">
        <f t="shared" si="62"/>
        <v>94.387343459501182</v>
      </c>
      <c r="H120" s="38">
        <f t="shared" si="62"/>
        <v>0</v>
      </c>
      <c r="I120" s="38">
        <f t="shared" si="62"/>
        <v>3.507910337811766</v>
      </c>
      <c r="J120" s="38">
        <f t="shared" si="62"/>
        <v>0</v>
      </c>
      <c r="K120" s="38">
        <f t="shared" si="62"/>
        <v>0</v>
      </c>
      <c r="L120" s="38">
        <f t="shared" si="62"/>
        <v>2.1047462026870596</v>
      </c>
      <c r="M120" s="37">
        <f t="shared" si="57"/>
        <v>100</v>
      </c>
      <c r="N120" s="38" t="s">
        <v>20</v>
      </c>
      <c r="P120" s="35"/>
    </row>
    <row r="121" spans="1:16" ht="15.95" customHeight="1" x14ac:dyDescent="0.15">
      <c r="A121" s="17"/>
      <c r="B121" s="18" t="s">
        <v>77</v>
      </c>
      <c r="C121" s="11" t="s">
        <v>18</v>
      </c>
      <c r="D121" s="37">
        <v>7374.5</v>
      </c>
      <c r="E121" s="37">
        <v>0</v>
      </c>
      <c r="F121" s="37">
        <v>0</v>
      </c>
      <c r="G121" s="37">
        <v>4226.7</v>
      </c>
      <c r="H121" s="37">
        <v>0</v>
      </c>
      <c r="I121" s="37">
        <v>200</v>
      </c>
      <c r="J121" s="37">
        <v>0</v>
      </c>
      <c r="K121" s="37">
        <v>0</v>
      </c>
      <c r="L121" s="37">
        <v>120</v>
      </c>
      <c r="M121" s="37">
        <f t="shared" si="57"/>
        <v>4546.7</v>
      </c>
      <c r="N121" s="37">
        <f>SUM(M121,D121)</f>
        <v>11921.2</v>
      </c>
      <c r="P121" s="35"/>
    </row>
    <row r="122" spans="1:16" ht="15.95" customHeight="1" x14ac:dyDescent="0.15">
      <c r="A122" s="13"/>
      <c r="B122" s="19"/>
      <c r="C122" s="15" t="s">
        <v>19</v>
      </c>
      <c r="D122" s="38" t="s">
        <v>20</v>
      </c>
      <c r="E122" s="38">
        <f t="shared" ref="E122:L122" si="63">IF($M121=0,0,E121/$M121%)</f>
        <v>0</v>
      </c>
      <c r="F122" s="38">
        <f t="shared" si="63"/>
        <v>0</v>
      </c>
      <c r="G122" s="38">
        <f t="shared" si="63"/>
        <v>92.961928431609735</v>
      </c>
      <c r="H122" s="38">
        <f t="shared" si="63"/>
        <v>0</v>
      </c>
      <c r="I122" s="38">
        <f t="shared" si="63"/>
        <v>4.398794730243913</v>
      </c>
      <c r="J122" s="38">
        <f t="shared" si="63"/>
        <v>0</v>
      </c>
      <c r="K122" s="38">
        <f t="shared" si="63"/>
        <v>0</v>
      </c>
      <c r="L122" s="38">
        <f t="shared" si="63"/>
        <v>2.6392768381463481</v>
      </c>
      <c r="M122" s="37">
        <f t="shared" si="57"/>
        <v>99.999999999999986</v>
      </c>
      <c r="N122" s="38" t="s">
        <v>20</v>
      </c>
      <c r="P122" s="35"/>
    </row>
    <row r="123" spans="1:16" ht="15.95" customHeight="1" x14ac:dyDescent="0.15">
      <c r="A123" s="17"/>
      <c r="B123" s="18" t="s">
        <v>78</v>
      </c>
      <c r="C123" s="11" t="s">
        <v>18</v>
      </c>
      <c r="D123" s="37">
        <v>4483.1000000000013</v>
      </c>
      <c r="E123" s="37">
        <v>0</v>
      </c>
      <c r="F123" s="37">
        <v>0</v>
      </c>
      <c r="G123" s="37">
        <v>3567.0000000000018</v>
      </c>
      <c r="H123" s="37">
        <v>0</v>
      </c>
      <c r="I123" s="37">
        <v>1159.1999999999991</v>
      </c>
      <c r="J123" s="37">
        <v>0</v>
      </c>
      <c r="K123" s="37">
        <v>0</v>
      </c>
      <c r="L123" s="37">
        <v>0</v>
      </c>
      <c r="M123" s="37">
        <f t="shared" si="57"/>
        <v>4726.2000000000007</v>
      </c>
      <c r="N123" s="37">
        <f>SUM(M123,D123)</f>
        <v>9209.3000000000029</v>
      </c>
      <c r="P123" s="35"/>
    </row>
    <row r="124" spans="1:16" ht="15.95" customHeight="1" x14ac:dyDescent="0.15">
      <c r="A124" s="13"/>
      <c r="B124" s="19"/>
      <c r="C124" s="15" t="s">
        <v>19</v>
      </c>
      <c r="D124" s="38" t="s">
        <v>20</v>
      </c>
      <c r="E124" s="38">
        <f t="shared" ref="E124:L124" si="64">IF($M123=0,0,E123/$M123%)</f>
        <v>0</v>
      </c>
      <c r="F124" s="38">
        <f t="shared" si="64"/>
        <v>0</v>
      </c>
      <c r="G124" s="38">
        <f t="shared" si="64"/>
        <v>75.472895772502241</v>
      </c>
      <c r="H124" s="38">
        <f t="shared" si="64"/>
        <v>0</v>
      </c>
      <c r="I124" s="38">
        <f t="shared" si="64"/>
        <v>24.527104227497755</v>
      </c>
      <c r="J124" s="38">
        <f t="shared" si="64"/>
        <v>0</v>
      </c>
      <c r="K124" s="38">
        <f t="shared" si="64"/>
        <v>0</v>
      </c>
      <c r="L124" s="38">
        <f t="shared" si="64"/>
        <v>0</v>
      </c>
      <c r="M124" s="37">
        <f t="shared" si="57"/>
        <v>100</v>
      </c>
      <c r="N124" s="38" t="s">
        <v>20</v>
      </c>
      <c r="P124" s="35"/>
    </row>
    <row r="125" spans="1:16" ht="15.95" customHeight="1" x14ac:dyDescent="0.15">
      <c r="A125" s="17"/>
      <c r="B125" s="18" t="s">
        <v>79</v>
      </c>
      <c r="C125" s="11" t="s">
        <v>18</v>
      </c>
      <c r="D125" s="37">
        <v>478</v>
      </c>
      <c r="E125" s="37">
        <v>0</v>
      </c>
      <c r="F125" s="37">
        <v>0</v>
      </c>
      <c r="G125" s="37">
        <v>18811</v>
      </c>
      <c r="H125" s="37">
        <v>0</v>
      </c>
      <c r="I125" s="37">
        <v>1882.7</v>
      </c>
      <c r="J125" s="37">
        <v>0</v>
      </c>
      <c r="K125" s="37">
        <v>0</v>
      </c>
      <c r="L125" s="37">
        <v>0</v>
      </c>
      <c r="M125" s="37">
        <f t="shared" si="57"/>
        <v>20693.7</v>
      </c>
      <c r="N125" s="37">
        <f>SUM(M125,D125)</f>
        <v>21171.7</v>
      </c>
      <c r="P125" s="35"/>
    </row>
    <row r="126" spans="1:16" ht="15.95" customHeight="1" x14ac:dyDescent="0.15">
      <c r="A126" s="13"/>
      <c r="B126" s="19"/>
      <c r="C126" s="15" t="s">
        <v>19</v>
      </c>
      <c r="D126" s="38" t="s">
        <v>20</v>
      </c>
      <c r="E126" s="38">
        <f t="shared" ref="E126:L126" si="65">IF($M125=0,0,E125/$M125%)</f>
        <v>0</v>
      </c>
      <c r="F126" s="38">
        <f t="shared" si="65"/>
        <v>0</v>
      </c>
      <c r="G126" s="38">
        <f t="shared" si="65"/>
        <v>90.902061980216189</v>
      </c>
      <c r="H126" s="38">
        <f t="shared" si="65"/>
        <v>0</v>
      </c>
      <c r="I126" s="38">
        <f t="shared" si="65"/>
        <v>9.0979380197837987</v>
      </c>
      <c r="J126" s="38">
        <f t="shared" si="65"/>
        <v>0</v>
      </c>
      <c r="K126" s="38">
        <f t="shared" si="65"/>
        <v>0</v>
      </c>
      <c r="L126" s="38">
        <f t="shared" si="65"/>
        <v>0</v>
      </c>
      <c r="M126" s="37">
        <f t="shared" si="57"/>
        <v>99.999999999999986</v>
      </c>
      <c r="N126" s="38" t="s">
        <v>20</v>
      </c>
      <c r="P126" s="35"/>
    </row>
    <row r="127" spans="1:16" ht="15.75" customHeight="1" x14ac:dyDescent="0.15">
      <c r="A127" s="17"/>
      <c r="B127" s="18" t="s">
        <v>80</v>
      </c>
      <c r="C127" s="11" t="s">
        <v>18</v>
      </c>
      <c r="D127" s="37">
        <f t="shared" ref="D127:L127" ca="1" si="66">SUMIF($D$4:$M$65,"根室",D$4:D$65)</f>
        <v>0</v>
      </c>
      <c r="E127" s="37">
        <f t="shared" ca="1" si="66"/>
        <v>0</v>
      </c>
      <c r="F127" s="37">
        <f t="shared" ca="1" si="66"/>
        <v>0</v>
      </c>
      <c r="G127" s="37">
        <f t="shared" ca="1" si="66"/>
        <v>0</v>
      </c>
      <c r="H127" s="37">
        <f t="shared" ca="1" si="66"/>
        <v>0</v>
      </c>
      <c r="I127" s="37">
        <f t="shared" ca="1" si="66"/>
        <v>0</v>
      </c>
      <c r="J127" s="37">
        <f t="shared" ca="1" si="66"/>
        <v>0</v>
      </c>
      <c r="K127" s="37">
        <f t="shared" ca="1" si="66"/>
        <v>0</v>
      </c>
      <c r="L127" s="37">
        <f t="shared" ca="1" si="66"/>
        <v>0</v>
      </c>
      <c r="M127" s="37">
        <f t="shared" ca="1" si="57"/>
        <v>0</v>
      </c>
      <c r="N127" s="37">
        <f ca="1">SUM(M127,D127)</f>
        <v>0</v>
      </c>
      <c r="P127" s="35"/>
    </row>
    <row r="128" spans="1:16" ht="15.75" customHeight="1" x14ac:dyDescent="0.15">
      <c r="A128" s="13"/>
      <c r="B128" s="19"/>
      <c r="C128" s="15" t="s">
        <v>19</v>
      </c>
      <c r="D128" s="38" t="s">
        <v>20</v>
      </c>
      <c r="E128" s="38">
        <f t="shared" ref="E128:L128" ca="1" si="67">IF($M127=0,0,E127/$M127%)</f>
        <v>0</v>
      </c>
      <c r="F128" s="38">
        <f t="shared" ca="1" si="67"/>
        <v>0</v>
      </c>
      <c r="G128" s="38">
        <f t="shared" ca="1" si="67"/>
        <v>0</v>
      </c>
      <c r="H128" s="38">
        <f t="shared" ca="1" si="67"/>
        <v>0</v>
      </c>
      <c r="I128" s="38">
        <f t="shared" ca="1" si="67"/>
        <v>0</v>
      </c>
      <c r="J128" s="38">
        <f t="shared" ca="1" si="67"/>
        <v>0</v>
      </c>
      <c r="K128" s="38">
        <f t="shared" ca="1" si="67"/>
        <v>0</v>
      </c>
      <c r="L128" s="38">
        <f t="shared" ca="1" si="67"/>
        <v>0</v>
      </c>
      <c r="M128" s="37">
        <f t="shared" ca="1" si="57"/>
        <v>0</v>
      </c>
      <c r="N128" s="38" t="s">
        <v>20</v>
      </c>
      <c r="P128" s="35"/>
    </row>
    <row r="129" spans="1:16" ht="15.75" customHeight="1" x14ac:dyDescent="0.15">
      <c r="A129" s="9" t="s">
        <v>81</v>
      </c>
      <c r="B129" s="10"/>
      <c r="C129" s="11" t="s">
        <v>18</v>
      </c>
      <c r="D129" s="37"/>
      <c r="E129" s="37"/>
      <c r="F129" s="37"/>
      <c r="G129" s="37"/>
      <c r="H129" s="37"/>
      <c r="I129" s="37"/>
      <c r="J129" s="37"/>
      <c r="K129" s="37"/>
      <c r="L129" s="37"/>
      <c r="M129" s="37">
        <f t="shared" si="57"/>
        <v>0</v>
      </c>
      <c r="N129" s="37">
        <f>SUM(M129,D129)</f>
        <v>0</v>
      </c>
      <c r="P129" s="35"/>
    </row>
    <row r="130" spans="1:16" ht="15.75" customHeight="1" x14ac:dyDescent="0.15">
      <c r="A130" s="21"/>
      <c r="B130" s="14"/>
      <c r="C130" s="15" t="s">
        <v>19</v>
      </c>
      <c r="D130" s="38" t="s">
        <v>20</v>
      </c>
      <c r="E130" s="38">
        <f t="shared" ref="E130:L130" si="68">IF($M129=0,0,E129/$M129%)</f>
        <v>0</v>
      </c>
      <c r="F130" s="38">
        <f t="shared" si="68"/>
        <v>0</v>
      </c>
      <c r="G130" s="38">
        <f t="shared" si="68"/>
        <v>0</v>
      </c>
      <c r="H130" s="38">
        <f t="shared" si="68"/>
        <v>0</v>
      </c>
      <c r="I130" s="38">
        <f t="shared" si="68"/>
        <v>0</v>
      </c>
      <c r="J130" s="38">
        <f t="shared" si="68"/>
        <v>0</v>
      </c>
      <c r="K130" s="38">
        <f t="shared" si="68"/>
        <v>0</v>
      </c>
      <c r="L130" s="38">
        <f t="shared" si="68"/>
        <v>0</v>
      </c>
      <c r="M130" s="37">
        <f t="shared" si="57"/>
        <v>0</v>
      </c>
      <c r="N130" s="38" t="s">
        <v>20</v>
      </c>
      <c r="P130" s="35"/>
    </row>
    <row r="131" spans="1:16" ht="15.75" customHeight="1" x14ac:dyDescent="0.15">
      <c r="A131" s="9" t="s">
        <v>82</v>
      </c>
      <c r="B131" s="10"/>
      <c r="C131" s="11" t="s">
        <v>18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>
        <f t="shared" si="57"/>
        <v>0</v>
      </c>
      <c r="N131" s="37">
        <f>SUM(M131,D131)</f>
        <v>0</v>
      </c>
      <c r="P131" s="35"/>
    </row>
    <row r="132" spans="1:16" ht="15.75" customHeight="1" x14ac:dyDescent="0.15">
      <c r="A132" s="21"/>
      <c r="B132" s="14"/>
      <c r="C132" s="15" t="s">
        <v>19</v>
      </c>
      <c r="D132" s="37"/>
      <c r="E132" s="38"/>
      <c r="F132" s="38"/>
      <c r="G132" s="38"/>
      <c r="H132" s="38"/>
      <c r="I132" s="38"/>
      <c r="J132" s="38"/>
      <c r="K132" s="38"/>
      <c r="L132" s="38"/>
      <c r="M132" s="37">
        <f t="shared" si="57"/>
        <v>0</v>
      </c>
      <c r="N132" s="37">
        <f>SUM(M132,D132)</f>
        <v>0</v>
      </c>
      <c r="P132" s="35"/>
    </row>
    <row r="133" spans="1:16" ht="15.95" customHeight="1" x14ac:dyDescent="0.15">
      <c r="A133" s="22" t="s">
        <v>83</v>
      </c>
      <c r="B133" s="23"/>
      <c r="C133" s="11" t="s">
        <v>18</v>
      </c>
      <c r="D133" s="37">
        <f t="shared" ref="D133:L133" ca="1" si="69">SUM(D129,D109,D107,D81,D17,D7)</f>
        <v>731370.20000000007</v>
      </c>
      <c r="E133" s="37">
        <f t="shared" ca="1" si="69"/>
        <v>0</v>
      </c>
      <c r="F133" s="37">
        <f t="shared" ca="1" si="69"/>
        <v>0</v>
      </c>
      <c r="G133" s="37">
        <f t="shared" ca="1" si="69"/>
        <v>43026.300000000039</v>
      </c>
      <c r="H133" s="37">
        <f t="shared" ca="1" si="69"/>
        <v>360.5</v>
      </c>
      <c r="I133" s="37">
        <f t="shared" ca="1" si="69"/>
        <v>5856.0999999999949</v>
      </c>
      <c r="J133" s="37">
        <f t="shared" ca="1" si="69"/>
        <v>0</v>
      </c>
      <c r="K133" s="37">
        <f t="shared" ca="1" si="69"/>
        <v>0</v>
      </c>
      <c r="L133" s="37">
        <f t="shared" ca="1" si="69"/>
        <v>2949.8</v>
      </c>
      <c r="M133" s="37">
        <f t="shared" ca="1" si="57"/>
        <v>52192.700000000041</v>
      </c>
      <c r="N133" s="37">
        <f ca="1">SUM(M133,D133)</f>
        <v>783562.90000000014</v>
      </c>
      <c r="P133" s="35"/>
    </row>
    <row r="134" spans="1:16" ht="15.95" customHeight="1" x14ac:dyDescent="0.15">
      <c r="A134" s="21"/>
      <c r="B134" s="14"/>
      <c r="C134" s="15" t="s">
        <v>19</v>
      </c>
      <c r="D134" s="38" t="s">
        <v>20</v>
      </c>
      <c r="E134" s="38">
        <f t="shared" ref="E134:L134" ca="1" si="70">IF($M133=0,0,E133/$M133%)</f>
        <v>0</v>
      </c>
      <c r="F134" s="38">
        <f t="shared" ca="1" si="70"/>
        <v>0</v>
      </c>
      <c r="G134" s="38">
        <f t="shared" ca="1" si="70"/>
        <v>82.437390669576416</v>
      </c>
      <c r="H134" s="38">
        <f t="shared" ca="1" si="70"/>
        <v>0.6907096203108859</v>
      </c>
      <c r="I134" s="38">
        <f t="shared" ca="1" si="70"/>
        <v>11.220151477122261</v>
      </c>
      <c r="J134" s="38">
        <f t="shared" ca="1" si="70"/>
        <v>0</v>
      </c>
      <c r="K134" s="38">
        <f t="shared" ca="1" si="70"/>
        <v>0</v>
      </c>
      <c r="L134" s="38">
        <f t="shared" ca="1" si="70"/>
        <v>5.6517482329904336</v>
      </c>
      <c r="M134" s="37">
        <f t="shared" ca="1" si="57"/>
        <v>99.999999999999986</v>
      </c>
      <c r="N134" s="38" t="s">
        <v>20</v>
      </c>
      <c r="P134" s="35"/>
    </row>
    <row r="135" spans="1:16" ht="15.95" customHeight="1" x14ac:dyDescent="0.15">
      <c r="A135" s="9" t="s">
        <v>84</v>
      </c>
      <c r="B135" s="10"/>
      <c r="C135" s="11" t="s">
        <v>18</v>
      </c>
      <c r="D135" s="37"/>
      <c r="E135" s="37"/>
      <c r="F135" s="37"/>
      <c r="G135" s="37"/>
      <c r="H135" s="37"/>
      <c r="I135" s="37"/>
      <c r="J135" s="37"/>
      <c r="K135" s="37"/>
      <c r="L135" s="37"/>
      <c r="M135" s="37">
        <f t="shared" si="57"/>
        <v>0</v>
      </c>
      <c r="N135" s="37">
        <f>SUM(M135,D135)</f>
        <v>0</v>
      </c>
      <c r="P135" s="35"/>
    </row>
    <row r="136" spans="1:16" ht="15.95" customHeight="1" x14ac:dyDescent="0.15">
      <c r="A136" s="21" t="s">
        <v>85</v>
      </c>
      <c r="B136" s="24"/>
      <c r="C136" s="15" t="s">
        <v>19</v>
      </c>
      <c r="D136" s="38" t="s">
        <v>20</v>
      </c>
      <c r="E136" s="38">
        <f t="shared" ref="E136:L136" si="71">IF($M135=0,0,E135/$M135%)</f>
        <v>0</v>
      </c>
      <c r="F136" s="38">
        <f t="shared" si="71"/>
        <v>0</v>
      </c>
      <c r="G136" s="38">
        <f t="shared" si="71"/>
        <v>0</v>
      </c>
      <c r="H136" s="38">
        <f t="shared" si="71"/>
        <v>0</v>
      </c>
      <c r="I136" s="38">
        <f t="shared" si="71"/>
        <v>0</v>
      </c>
      <c r="J136" s="38">
        <f t="shared" si="71"/>
        <v>0</v>
      </c>
      <c r="K136" s="38">
        <f t="shared" si="71"/>
        <v>0</v>
      </c>
      <c r="L136" s="38">
        <f t="shared" si="71"/>
        <v>0</v>
      </c>
      <c r="M136" s="37">
        <f t="shared" si="57"/>
        <v>0</v>
      </c>
      <c r="N136" s="38" t="s">
        <v>20</v>
      </c>
      <c r="P136" s="35"/>
    </row>
    <row r="140" spans="1:16" ht="15.95" customHeight="1" x14ac:dyDescent="0.15">
      <c r="J140" s="25"/>
    </row>
  </sheetData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50" firstPageNumber="207" fitToHeight="2" orientation="portrait" useFirstPageNumber="1" r:id="rId1"/>
  <headerFooter alignWithMargins="0"/>
  <rowBreaks count="1" manualBreakCount="1"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FF0000"/>
    <pageSetUpPr fitToPage="1"/>
  </sheetPr>
  <dimension ref="A2:P136"/>
  <sheetViews>
    <sheetView showGridLines="0" showZeros="0" zoomScale="84" zoomScaleNormal="84" zoomScaleSheetLayoutView="70" workbookViewId="0">
      <pane xSplit="2" ySplit="6" topLeftCell="C102" activePane="bottomRight" state="frozen"/>
      <selection activeCell="E110" sqref="E110"/>
      <selection pane="topRight" activeCell="E110" sqref="E110"/>
      <selection pane="bottomLeft" activeCell="E110" sqref="E110"/>
      <selection pane="bottomRight" activeCell="A133" sqref="A133:XFD133"/>
    </sheetView>
  </sheetViews>
  <sheetFormatPr defaultRowHeight="15.95" customHeight="1" x14ac:dyDescent="0.15"/>
  <cols>
    <col min="1" max="1" width="7.5" style="2" customWidth="1"/>
    <col min="2" max="2" width="13.875" style="2" customWidth="1"/>
    <col min="3" max="3" width="13.5" style="1" bestFit="1" customWidth="1"/>
    <col min="4" max="4" width="14.625" style="1" customWidth="1"/>
    <col min="5" max="6" width="12.375" style="1" customWidth="1"/>
    <col min="7" max="7" width="14.625" style="1" customWidth="1"/>
    <col min="8" max="12" width="12.375" style="1" customWidth="1"/>
    <col min="13" max="13" width="14.625" style="1" customWidth="1"/>
    <col min="14" max="14" width="17.625" style="1" customWidth="1"/>
    <col min="15" max="255" width="9" style="1"/>
    <col min="256" max="256" width="7.5" style="1" customWidth="1"/>
    <col min="257" max="257" width="13.875" style="1" customWidth="1"/>
    <col min="258" max="258" width="13.5" style="1" bestFit="1" customWidth="1"/>
    <col min="259" max="259" width="14.625" style="1" customWidth="1"/>
    <col min="260" max="261" width="12.375" style="1" customWidth="1"/>
    <col min="262" max="262" width="14.625" style="1" customWidth="1"/>
    <col min="263" max="267" width="12.375" style="1" customWidth="1"/>
    <col min="268" max="268" width="14.625" style="1" customWidth="1"/>
    <col min="269" max="269" width="17.625" style="1" customWidth="1"/>
    <col min="270" max="511" width="9" style="1"/>
    <col min="512" max="512" width="7.5" style="1" customWidth="1"/>
    <col min="513" max="513" width="13.875" style="1" customWidth="1"/>
    <col min="514" max="514" width="13.5" style="1" bestFit="1" customWidth="1"/>
    <col min="515" max="515" width="14.625" style="1" customWidth="1"/>
    <col min="516" max="517" width="12.375" style="1" customWidth="1"/>
    <col min="518" max="518" width="14.625" style="1" customWidth="1"/>
    <col min="519" max="523" width="12.375" style="1" customWidth="1"/>
    <col min="524" max="524" width="14.625" style="1" customWidth="1"/>
    <col min="525" max="525" width="17.625" style="1" customWidth="1"/>
    <col min="526" max="767" width="9" style="1"/>
    <col min="768" max="768" width="7.5" style="1" customWidth="1"/>
    <col min="769" max="769" width="13.875" style="1" customWidth="1"/>
    <col min="770" max="770" width="13.5" style="1" bestFit="1" customWidth="1"/>
    <col min="771" max="771" width="14.625" style="1" customWidth="1"/>
    <col min="772" max="773" width="12.375" style="1" customWidth="1"/>
    <col min="774" max="774" width="14.625" style="1" customWidth="1"/>
    <col min="775" max="779" width="12.375" style="1" customWidth="1"/>
    <col min="780" max="780" width="14.625" style="1" customWidth="1"/>
    <col min="781" max="781" width="17.625" style="1" customWidth="1"/>
    <col min="782" max="1023" width="9" style="1"/>
    <col min="1024" max="1024" width="7.5" style="1" customWidth="1"/>
    <col min="1025" max="1025" width="13.875" style="1" customWidth="1"/>
    <col min="1026" max="1026" width="13.5" style="1" bestFit="1" customWidth="1"/>
    <col min="1027" max="1027" width="14.625" style="1" customWidth="1"/>
    <col min="1028" max="1029" width="12.375" style="1" customWidth="1"/>
    <col min="1030" max="1030" width="14.625" style="1" customWidth="1"/>
    <col min="1031" max="1035" width="12.375" style="1" customWidth="1"/>
    <col min="1036" max="1036" width="14.625" style="1" customWidth="1"/>
    <col min="1037" max="1037" width="17.625" style="1" customWidth="1"/>
    <col min="1038" max="1279" width="9" style="1"/>
    <col min="1280" max="1280" width="7.5" style="1" customWidth="1"/>
    <col min="1281" max="1281" width="13.875" style="1" customWidth="1"/>
    <col min="1282" max="1282" width="13.5" style="1" bestFit="1" customWidth="1"/>
    <col min="1283" max="1283" width="14.625" style="1" customWidth="1"/>
    <col min="1284" max="1285" width="12.375" style="1" customWidth="1"/>
    <col min="1286" max="1286" width="14.625" style="1" customWidth="1"/>
    <col min="1287" max="1291" width="12.375" style="1" customWidth="1"/>
    <col min="1292" max="1292" width="14.625" style="1" customWidth="1"/>
    <col min="1293" max="1293" width="17.625" style="1" customWidth="1"/>
    <col min="1294" max="1535" width="9" style="1"/>
    <col min="1536" max="1536" width="7.5" style="1" customWidth="1"/>
    <col min="1537" max="1537" width="13.875" style="1" customWidth="1"/>
    <col min="1538" max="1538" width="13.5" style="1" bestFit="1" customWidth="1"/>
    <col min="1539" max="1539" width="14.625" style="1" customWidth="1"/>
    <col min="1540" max="1541" width="12.375" style="1" customWidth="1"/>
    <col min="1542" max="1542" width="14.625" style="1" customWidth="1"/>
    <col min="1543" max="1547" width="12.375" style="1" customWidth="1"/>
    <col min="1548" max="1548" width="14.625" style="1" customWidth="1"/>
    <col min="1549" max="1549" width="17.625" style="1" customWidth="1"/>
    <col min="1550" max="1791" width="9" style="1"/>
    <col min="1792" max="1792" width="7.5" style="1" customWidth="1"/>
    <col min="1793" max="1793" width="13.875" style="1" customWidth="1"/>
    <col min="1794" max="1794" width="13.5" style="1" bestFit="1" customWidth="1"/>
    <col min="1795" max="1795" width="14.625" style="1" customWidth="1"/>
    <col min="1796" max="1797" width="12.375" style="1" customWidth="1"/>
    <col min="1798" max="1798" width="14.625" style="1" customWidth="1"/>
    <col min="1799" max="1803" width="12.375" style="1" customWidth="1"/>
    <col min="1804" max="1804" width="14.625" style="1" customWidth="1"/>
    <col min="1805" max="1805" width="17.625" style="1" customWidth="1"/>
    <col min="1806" max="2047" width="9" style="1"/>
    <col min="2048" max="2048" width="7.5" style="1" customWidth="1"/>
    <col min="2049" max="2049" width="13.875" style="1" customWidth="1"/>
    <col min="2050" max="2050" width="13.5" style="1" bestFit="1" customWidth="1"/>
    <col min="2051" max="2051" width="14.625" style="1" customWidth="1"/>
    <col min="2052" max="2053" width="12.375" style="1" customWidth="1"/>
    <col min="2054" max="2054" width="14.625" style="1" customWidth="1"/>
    <col min="2055" max="2059" width="12.375" style="1" customWidth="1"/>
    <col min="2060" max="2060" width="14.625" style="1" customWidth="1"/>
    <col min="2061" max="2061" width="17.625" style="1" customWidth="1"/>
    <col min="2062" max="2303" width="9" style="1"/>
    <col min="2304" max="2304" width="7.5" style="1" customWidth="1"/>
    <col min="2305" max="2305" width="13.875" style="1" customWidth="1"/>
    <col min="2306" max="2306" width="13.5" style="1" bestFit="1" customWidth="1"/>
    <col min="2307" max="2307" width="14.625" style="1" customWidth="1"/>
    <col min="2308" max="2309" width="12.375" style="1" customWidth="1"/>
    <col min="2310" max="2310" width="14.625" style="1" customWidth="1"/>
    <col min="2311" max="2315" width="12.375" style="1" customWidth="1"/>
    <col min="2316" max="2316" width="14.625" style="1" customWidth="1"/>
    <col min="2317" max="2317" width="17.625" style="1" customWidth="1"/>
    <col min="2318" max="2559" width="9" style="1"/>
    <col min="2560" max="2560" width="7.5" style="1" customWidth="1"/>
    <col min="2561" max="2561" width="13.875" style="1" customWidth="1"/>
    <col min="2562" max="2562" width="13.5" style="1" bestFit="1" customWidth="1"/>
    <col min="2563" max="2563" width="14.625" style="1" customWidth="1"/>
    <col min="2564" max="2565" width="12.375" style="1" customWidth="1"/>
    <col min="2566" max="2566" width="14.625" style="1" customWidth="1"/>
    <col min="2567" max="2571" width="12.375" style="1" customWidth="1"/>
    <col min="2572" max="2572" width="14.625" style="1" customWidth="1"/>
    <col min="2573" max="2573" width="17.625" style="1" customWidth="1"/>
    <col min="2574" max="2815" width="9" style="1"/>
    <col min="2816" max="2816" width="7.5" style="1" customWidth="1"/>
    <col min="2817" max="2817" width="13.875" style="1" customWidth="1"/>
    <col min="2818" max="2818" width="13.5" style="1" bestFit="1" customWidth="1"/>
    <col min="2819" max="2819" width="14.625" style="1" customWidth="1"/>
    <col min="2820" max="2821" width="12.375" style="1" customWidth="1"/>
    <col min="2822" max="2822" width="14.625" style="1" customWidth="1"/>
    <col min="2823" max="2827" width="12.375" style="1" customWidth="1"/>
    <col min="2828" max="2828" width="14.625" style="1" customWidth="1"/>
    <col min="2829" max="2829" width="17.625" style="1" customWidth="1"/>
    <col min="2830" max="3071" width="9" style="1"/>
    <col min="3072" max="3072" width="7.5" style="1" customWidth="1"/>
    <col min="3073" max="3073" width="13.875" style="1" customWidth="1"/>
    <col min="3074" max="3074" width="13.5" style="1" bestFit="1" customWidth="1"/>
    <col min="3075" max="3075" width="14.625" style="1" customWidth="1"/>
    <col min="3076" max="3077" width="12.375" style="1" customWidth="1"/>
    <col min="3078" max="3078" width="14.625" style="1" customWidth="1"/>
    <col min="3079" max="3083" width="12.375" style="1" customWidth="1"/>
    <col min="3084" max="3084" width="14.625" style="1" customWidth="1"/>
    <col min="3085" max="3085" width="17.625" style="1" customWidth="1"/>
    <col min="3086" max="3327" width="9" style="1"/>
    <col min="3328" max="3328" width="7.5" style="1" customWidth="1"/>
    <col min="3329" max="3329" width="13.875" style="1" customWidth="1"/>
    <col min="3330" max="3330" width="13.5" style="1" bestFit="1" customWidth="1"/>
    <col min="3331" max="3331" width="14.625" style="1" customWidth="1"/>
    <col min="3332" max="3333" width="12.375" style="1" customWidth="1"/>
    <col min="3334" max="3334" width="14.625" style="1" customWidth="1"/>
    <col min="3335" max="3339" width="12.375" style="1" customWidth="1"/>
    <col min="3340" max="3340" width="14.625" style="1" customWidth="1"/>
    <col min="3341" max="3341" width="17.625" style="1" customWidth="1"/>
    <col min="3342" max="3583" width="9" style="1"/>
    <col min="3584" max="3584" width="7.5" style="1" customWidth="1"/>
    <col min="3585" max="3585" width="13.875" style="1" customWidth="1"/>
    <col min="3586" max="3586" width="13.5" style="1" bestFit="1" customWidth="1"/>
    <col min="3587" max="3587" width="14.625" style="1" customWidth="1"/>
    <col min="3588" max="3589" width="12.375" style="1" customWidth="1"/>
    <col min="3590" max="3590" width="14.625" style="1" customWidth="1"/>
    <col min="3591" max="3595" width="12.375" style="1" customWidth="1"/>
    <col min="3596" max="3596" width="14.625" style="1" customWidth="1"/>
    <col min="3597" max="3597" width="17.625" style="1" customWidth="1"/>
    <col min="3598" max="3839" width="9" style="1"/>
    <col min="3840" max="3840" width="7.5" style="1" customWidth="1"/>
    <col min="3841" max="3841" width="13.875" style="1" customWidth="1"/>
    <col min="3842" max="3842" width="13.5" style="1" bestFit="1" customWidth="1"/>
    <col min="3843" max="3843" width="14.625" style="1" customWidth="1"/>
    <col min="3844" max="3845" width="12.375" style="1" customWidth="1"/>
    <col min="3846" max="3846" width="14.625" style="1" customWidth="1"/>
    <col min="3847" max="3851" width="12.375" style="1" customWidth="1"/>
    <col min="3852" max="3852" width="14.625" style="1" customWidth="1"/>
    <col min="3853" max="3853" width="17.625" style="1" customWidth="1"/>
    <col min="3854" max="4095" width="9" style="1"/>
    <col min="4096" max="4096" width="7.5" style="1" customWidth="1"/>
    <col min="4097" max="4097" width="13.875" style="1" customWidth="1"/>
    <col min="4098" max="4098" width="13.5" style="1" bestFit="1" customWidth="1"/>
    <col min="4099" max="4099" width="14.625" style="1" customWidth="1"/>
    <col min="4100" max="4101" width="12.375" style="1" customWidth="1"/>
    <col min="4102" max="4102" width="14.625" style="1" customWidth="1"/>
    <col min="4103" max="4107" width="12.375" style="1" customWidth="1"/>
    <col min="4108" max="4108" width="14.625" style="1" customWidth="1"/>
    <col min="4109" max="4109" width="17.625" style="1" customWidth="1"/>
    <col min="4110" max="4351" width="9" style="1"/>
    <col min="4352" max="4352" width="7.5" style="1" customWidth="1"/>
    <col min="4353" max="4353" width="13.875" style="1" customWidth="1"/>
    <col min="4354" max="4354" width="13.5" style="1" bestFit="1" customWidth="1"/>
    <col min="4355" max="4355" width="14.625" style="1" customWidth="1"/>
    <col min="4356" max="4357" width="12.375" style="1" customWidth="1"/>
    <col min="4358" max="4358" width="14.625" style="1" customWidth="1"/>
    <col min="4359" max="4363" width="12.375" style="1" customWidth="1"/>
    <col min="4364" max="4364" width="14.625" style="1" customWidth="1"/>
    <col min="4365" max="4365" width="17.625" style="1" customWidth="1"/>
    <col min="4366" max="4607" width="9" style="1"/>
    <col min="4608" max="4608" width="7.5" style="1" customWidth="1"/>
    <col min="4609" max="4609" width="13.875" style="1" customWidth="1"/>
    <col min="4610" max="4610" width="13.5" style="1" bestFit="1" customWidth="1"/>
    <col min="4611" max="4611" width="14.625" style="1" customWidth="1"/>
    <col min="4612" max="4613" width="12.375" style="1" customWidth="1"/>
    <col min="4614" max="4614" width="14.625" style="1" customWidth="1"/>
    <col min="4615" max="4619" width="12.375" style="1" customWidth="1"/>
    <col min="4620" max="4620" width="14.625" style="1" customWidth="1"/>
    <col min="4621" max="4621" width="17.625" style="1" customWidth="1"/>
    <col min="4622" max="4863" width="9" style="1"/>
    <col min="4864" max="4864" width="7.5" style="1" customWidth="1"/>
    <col min="4865" max="4865" width="13.875" style="1" customWidth="1"/>
    <col min="4866" max="4866" width="13.5" style="1" bestFit="1" customWidth="1"/>
    <col min="4867" max="4867" width="14.625" style="1" customWidth="1"/>
    <col min="4868" max="4869" width="12.375" style="1" customWidth="1"/>
    <col min="4870" max="4870" width="14.625" style="1" customWidth="1"/>
    <col min="4871" max="4875" width="12.375" style="1" customWidth="1"/>
    <col min="4876" max="4876" width="14.625" style="1" customWidth="1"/>
    <col min="4877" max="4877" width="17.625" style="1" customWidth="1"/>
    <col min="4878" max="5119" width="9" style="1"/>
    <col min="5120" max="5120" width="7.5" style="1" customWidth="1"/>
    <col min="5121" max="5121" width="13.875" style="1" customWidth="1"/>
    <col min="5122" max="5122" width="13.5" style="1" bestFit="1" customWidth="1"/>
    <col min="5123" max="5123" width="14.625" style="1" customWidth="1"/>
    <col min="5124" max="5125" width="12.375" style="1" customWidth="1"/>
    <col min="5126" max="5126" width="14.625" style="1" customWidth="1"/>
    <col min="5127" max="5131" width="12.375" style="1" customWidth="1"/>
    <col min="5132" max="5132" width="14.625" style="1" customWidth="1"/>
    <col min="5133" max="5133" width="17.625" style="1" customWidth="1"/>
    <col min="5134" max="5375" width="9" style="1"/>
    <col min="5376" max="5376" width="7.5" style="1" customWidth="1"/>
    <col min="5377" max="5377" width="13.875" style="1" customWidth="1"/>
    <col min="5378" max="5378" width="13.5" style="1" bestFit="1" customWidth="1"/>
    <col min="5379" max="5379" width="14.625" style="1" customWidth="1"/>
    <col min="5380" max="5381" width="12.375" style="1" customWidth="1"/>
    <col min="5382" max="5382" width="14.625" style="1" customWidth="1"/>
    <col min="5383" max="5387" width="12.375" style="1" customWidth="1"/>
    <col min="5388" max="5388" width="14.625" style="1" customWidth="1"/>
    <col min="5389" max="5389" width="17.625" style="1" customWidth="1"/>
    <col min="5390" max="5631" width="9" style="1"/>
    <col min="5632" max="5632" width="7.5" style="1" customWidth="1"/>
    <col min="5633" max="5633" width="13.875" style="1" customWidth="1"/>
    <col min="5634" max="5634" width="13.5" style="1" bestFit="1" customWidth="1"/>
    <col min="5635" max="5635" width="14.625" style="1" customWidth="1"/>
    <col min="5636" max="5637" width="12.375" style="1" customWidth="1"/>
    <col min="5638" max="5638" width="14.625" style="1" customWidth="1"/>
    <col min="5639" max="5643" width="12.375" style="1" customWidth="1"/>
    <col min="5644" max="5644" width="14.625" style="1" customWidth="1"/>
    <col min="5645" max="5645" width="17.625" style="1" customWidth="1"/>
    <col min="5646" max="5887" width="9" style="1"/>
    <col min="5888" max="5888" width="7.5" style="1" customWidth="1"/>
    <col min="5889" max="5889" width="13.875" style="1" customWidth="1"/>
    <col min="5890" max="5890" width="13.5" style="1" bestFit="1" customWidth="1"/>
    <col min="5891" max="5891" width="14.625" style="1" customWidth="1"/>
    <col min="5892" max="5893" width="12.375" style="1" customWidth="1"/>
    <col min="5894" max="5894" width="14.625" style="1" customWidth="1"/>
    <col min="5895" max="5899" width="12.375" style="1" customWidth="1"/>
    <col min="5900" max="5900" width="14.625" style="1" customWidth="1"/>
    <col min="5901" max="5901" width="17.625" style="1" customWidth="1"/>
    <col min="5902" max="6143" width="9" style="1"/>
    <col min="6144" max="6144" width="7.5" style="1" customWidth="1"/>
    <col min="6145" max="6145" width="13.875" style="1" customWidth="1"/>
    <col min="6146" max="6146" width="13.5" style="1" bestFit="1" customWidth="1"/>
    <col min="6147" max="6147" width="14.625" style="1" customWidth="1"/>
    <col min="6148" max="6149" width="12.375" style="1" customWidth="1"/>
    <col min="6150" max="6150" width="14.625" style="1" customWidth="1"/>
    <col min="6151" max="6155" width="12.375" style="1" customWidth="1"/>
    <col min="6156" max="6156" width="14.625" style="1" customWidth="1"/>
    <col min="6157" max="6157" width="17.625" style="1" customWidth="1"/>
    <col min="6158" max="6399" width="9" style="1"/>
    <col min="6400" max="6400" width="7.5" style="1" customWidth="1"/>
    <col min="6401" max="6401" width="13.875" style="1" customWidth="1"/>
    <col min="6402" max="6402" width="13.5" style="1" bestFit="1" customWidth="1"/>
    <col min="6403" max="6403" width="14.625" style="1" customWidth="1"/>
    <col min="6404" max="6405" width="12.375" style="1" customWidth="1"/>
    <col min="6406" max="6406" width="14.625" style="1" customWidth="1"/>
    <col min="6407" max="6411" width="12.375" style="1" customWidth="1"/>
    <col min="6412" max="6412" width="14.625" style="1" customWidth="1"/>
    <col min="6413" max="6413" width="17.625" style="1" customWidth="1"/>
    <col min="6414" max="6655" width="9" style="1"/>
    <col min="6656" max="6656" width="7.5" style="1" customWidth="1"/>
    <col min="6657" max="6657" width="13.875" style="1" customWidth="1"/>
    <col min="6658" max="6658" width="13.5" style="1" bestFit="1" customWidth="1"/>
    <col min="6659" max="6659" width="14.625" style="1" customWidth="1"/>
    <col min="6660" max="6661" width="12.375" style="1" customWidth="1"/>
    <col min="6662" max="6662" width="14.625" style="1" customWidth="1"/>
    <col min="6663" max="6667" width="12.375" style="1" customWidth="1"/>
    <col min="6668" max="6668" width="14.625" style="1" customWidth="1"/>
    <col min="6669" max="6669" width="17.625" style="1" customWidth="1"/>
    <col min="6670" max="6911" width="9" style="1"/>
    <col min="6912" max="6912" width="7.5" style="1" customWidth="1"/>
    <col min="6913" max="6913" width="13.875" style="1" customWidth="1"/>
    <col min="6914" max="6914" width="13.5" style="1" bestFit="1" customWidth="1"/>
    <col min="6915" max="6915" width="14.625" style="1" customWidth="1"/>
    <col min="6916" max="6917" width="12.375" style="1" customWidth="1"/>
    <col min="6918" max="6918" width="14.625" style="1" customWidth="1"/>
    <col min="6919" max="6923" width="12.375" style="1" customWidth="1"/>
    <col min="6924" max="6924" width="14.625" style="1" customWidth="1"/>
    <col min="6925" max="6925" width="17.625" style="1" customWidth="1"/>
    <col min="6926" max="7167" width="9" style="1"/>
    <col min="7168" max="7168" width="7.5" style="1" customWidth="1"/>
    <col min="7169" max="7169" width="13.875" style="1" customWidth="1"/>
    <col min="7170" max="7170" width="13.5" style="1" bestFit="1" customWidth="1"/>
    <col min="7171" max="7171" width="14.625" style="1" customWidth="1"/>
    <col min="7172" max="7173" width="12.375" style="1" customWidth="1"/>
    <col min="7174" max="7174" width="14.625" style="1" customWidth="1"/>
    <col min="7175" max="7179" width="12.375" style="1" customWidth="1"/>
    <col min="7180" max="7180" width="14.625" style="1" customWidth="1"/>
    <col min="7181" max="7181" width="17.625" style="1" customWidth="1"/>
    <col min="7182" max="7423" width="9" style="1"/>
    <col min="7424" max="7424" width="7.5" style="1" customWidth="1"/>
    <col min="7425" max="7425" width="13.875" style="1" customWidth="1"/>
    <col min="7426" max="7426" width="13.5" style="1" bestFit="1" customWidth="1"/>
    <col min="7427" max="7427" width="14.625" style="1" customWidth="1"/>
    <col min="7428" max="7429" width="12.375" style="1" customWidth="1"/>
    <col min="7430" max="7430" width="14.625" style="1" customWidth="1"/>
    <col min="7431" max="7435" width="12.375" style="1" customWidth="1"/>
    <col min="7436" max="7436" width="14.625" style="1" customWidth="1"/>
    <col min="7437" max="7437" width="17.625" style="1" customWidth="1"/>
    <col min="7438" max="7679" width="9" style="1"/>
    <col min="7680" max="7680" width="7.5" style="1" customWidth="1"/>
    <col min="7681" max="7681" width="13.875" style="1" customWidth="1"/>
    <col min="7682" max="7682" width="13.5" style="1" bestFit="1" customWidth="1"/>
    <col min="7683" max="7683" width="14.625" style="1" customWidth="1"/>
    <col min="7684" max="7685" width="12.375" style="1" customWidth="1"/>
    <col min="7686" max="7686" width="14.625" style="1" customWidth="1"/>
    <col min="7687" max="7691" width="12.375" style="1" customWidth="1"/>
    <col min="7692" max="7692" width="14.625" style="1" customWidth="1"/>
    <col min="7693" max="7693" width="17.625" style="1" customWidth="1"/>
    <col min="7694" max="7935" width="9" style="1"/>
    <col min="7936" max="7936" width="7.5" style="1" customWidth="1"/>
    <col min="7937" max="7937" width="13.875" style="1" customWidth="1"/>
    <col min="7938" max="7938" width="13.5" style="1" bestFit="1" customWidth="1"/>
    <col min="7939" max="7939" width="14.625" style="1" customWidth="1"/>
    <col min="7940" max="7941" width="12.375" style="1" customWidth="1"/>
    <col min="7942" max="7942" width="14.625" style="1" customWidth="1"/>
    <col min="7943" max="7947" width="12.375" style="1" customWidth="1"/>
    <col min="7948" max="7948" width="14.625" style="1" customWidth="1"/>
    <col min="7949" max="7949" width="17.625" style="1" customWidth="1"/>
    <col min="7950" max="8191" width="9" style="1"/>
    <col min="8192" max="8192" width="7.5" style="1" customWidth="1"/>
    <col min="8193" max="8193" width="13.875" style="1" customWidth="1"/>
    <col min="8194" max="8194" width="13.5" style="1" bestFit="1" customWidth="1"/>
    <col min="8195" max="8195" width="14.625" style="1" customWidth="1"/>
    <col min="8196" max="8197" width="12.375" style="1" customWidth="1"/>
    <col min="8198" max="8198" width="14.625" style="1" customWidth="1"/>
    <col min="8199" max="8203" width="12.375" style="1" customWidth="1"/>
    <col min="8204" max="8204" width="14.625" style="1" customWidth="1"/>
    <col min="8205" max="8205" width="17.625" style="1" customWidth="1"/>
    <col min="8206" max="8447" width="9" style="1"/>
    <col min="8448" max="8448" width="7.5" style="1" customWidth="1"/>
    <col min="8449" max="8449" width="13.875" style="1" customWidth="1"/>
    <col min="8450" max="8450" width="13.5" style="1" bestFit="1" customWidth="1"/>
    <col min="8451" max="8451" width="14.625" style="1" customWidth="1"/>
    <col min="8452" max="8453" width="12.375" style="1" customWidth="1"/>
    <col min="8454" max="8454" width="14.625" style="1" customWidth="1"/>
    <col min="8455" max="8459" width="12.375" style="1" customWidth="1"/>
    <col min="8460" max="8460" width="14.625" style="1" customWidth="1"/>
    <col min="8461" max="8461" width="17.625" style="1" customWidth="1"/>
    <col min="8462" max="8703" width="9" style="1"/>
    <col min="8704" max="8704" width="7.5" style="1" customWidth="1"/>
    <col min="8705" max="8705" width="13.875" style="1" customWidth="1"/>
    <col min="8706" max="8706" width="13.5" style="1" bestFit="1" customWidth="1"/>
    <col min="8707" max="8707" width="14.625" style="1" customWidth="1"/>
    <col min="8708" max="8709" width="12.375" style="1" customWidth="1"/>
    <col min="8710" max="8710" width="14.625" style="1" customWidth="1"/>
    <col min="8711" max="8715" width="12.375" style="1" customWidth="1"/>
    <col min="8716" max="8716" width="14.625" style="1" customWidth="1"/>
    <col min="8717" max="8717" width="17.625" style="1" customWidth="1"/>
    <col min="8718" max="8959" width="9" style="1"/>
    <col min="8960" max="8960" width="7.5" style="1" customWidth="1"/>
    <col min="8961" max="8961" width="13.875" style="1" customWidth="1"/>
    <col min="8962" max="8962" width="13.5" style="1" bestFit="1" customWidth="1"/>
    <col min="8963" max="8963" width="14.625" style="1" customWidth="1"/>
    <col min="8964" max="8965" width="12.375" style="1" customWidth="1"/>
    <col min="8966" max="8966" width="14.625" style="1" customWidth="1"/>
    <col min="8967" max="8971" width="12.375" style="1" customWidth="1"/>
    <col min="8972" max="8972" width="14.625" style="1" customWidth="1"/>
    <col min="8973" max="8973" width="17.625" style="1" customWidth="1"/>
    <col min="8974" max="9215" width="9" style="1"/>
    <col min="9216" max="9216" width="7.5" style="1" customWidth="1"/>
    <col min="9217" max="9217" width="13.875" style="1" customWidth="1"/>
    <col min="9218" max="9218" width="13.5" style="1" bestFit="1" customWidth="1"/>
    <col min="9219" max="9219" width="14.625" style="1" customWidth="1"/>
    <col min="9220" max="9221" width="12.375" style="1" customWidth="1"/>
    <col min="9222" max="9222" width="14.625" style="1" customWidth="1"/>
    <col min="9223" max="9227" width="12.375" style="1" customWidth="1"/>
    <col min="9228" max="9228" width="14.625" style="1" customWidth="1"/>
    <col min="9229" max="9229" width="17.625" style="1" customWidth="1"/>
    <col min="9230" max="9471" width="9" style="1"/>
    <col min="9472" max="9472" width="7.5" style="1" customWidth="1"/>
    <col min="9473" max="9473" width="13.875" style="1" customWidth="1"/>
    <col min="9474" max="9474" width="13.5" style="1" bestFit="1" customWidth="1"/>
    <col min="9475" max="9475" width="14.625" style="1" customWidth="1"/>
    <col min="9476" max="9477" width="12.375" style="1" customWidth="1"/>
    <col min="9478" max="9478" width="14.625" style="1" customWidth="1"/>
    <col min="9479" max="9483" width="12.375" style="1" customWidth="1"/>
    <col min="9484" max="9484" width="14.625" style="1" customWidth="1"/>
    <col min="9485" max="9485" width="17.625" style="1" customWidth="1"/>
    <col min="9486" max="9727" width="9" style="1"/>
    <col min="9728" max="9728" width="7.5" style="1" customWidth="1"/>
    <col min="9729" max="9729" width="13.875" style="1" customWidth="1"/>
    <col min="9730" max="9730" width="13.5" style="1" bestFit="1" customWidth="1"/>
    <col min="9731" max="9731" width="14.625" style="1" customWidth="1"/>
    <col min="9732" max="9733" width="12.375" style="1" customWidth="1"/>
    <col min="9734" max="9734" width="14.625" style="1" customWidth="1"/>
    <col min="9735" max="9739" width="12.375" style="1" customWidth="1"/>
    <col min="9740" max="9740" width="14.625" style="1" customWidth="1"/>
    <col min="9741" max="9741" width="17.625" style="1" customWidth="1"/>
    <col min="9742" max="9983" width="9" style="1"/>
    <col min="9984" max="9984" width="7.5" style="1" customWidth="1"/>
    <col min="9985" max="9985" width="13.875" style="1" customWidth="1"/>
    <col min="9986" max="9986" width="13.5" style="1" bestFit="1" customWidth="1"/>
    <col min="9987" max="9987" width="14.625" style="1" customWidth="1"/>
    <col min="9988" max="9989" width="12.375" style="1" customWidth="1"/>
    <col min="9990" max="9990" width="14.625" style="1" customWidth="1"/>
    <col min="9991" max="9995" width="12.375" style="1" customWidth="1"/>
    <col min="9996" max="9996" width="14.625" style="1" customWidth="1"/>
    <col min="9997" max="9997" width="17.625" style="1" customWidth="1"/>
    <col min="9998" max="10239" width="9" style="1"/>
    <col min="10240" max="10240" width="7.5" style="1" customWidth="1"/>
    <col min="10241" max="10241" width="13.875" style="1" customWidth="1"/>
    <col min="10242" max="10242" width="13.5" style="1" bestFit="1" customWidth="1"/>
    <col min="10243" max="10243" width="14.625" style="1" customWidth="1"/>
    <col min="10244" max="10245" width="12.375" style="1" customWidth="1"/>
    <col min="10246" max="10246" width="14.625" style="1" customWidth="1"/>
    <col min="10247" max="10251" width="12.375" style="1" customWidth="1"/>
    <col min="10252" max="10252" width="14.625" style="1" customWidth="1"/>
    <col min="10253" max="10253" width="17.625" style="1" customWidth="1"/>
    <col min="10254" max="10495" width="9" style="1"/>
    <col min="10496" max="10496" width="7.5" style="1" customWidth="1"/>
    <col min="10497" max="10497" width="13.875" style="1" customWidth="1"/>
    <col min="10498" max="10498" width="13.5" style="1" bestFit="1" customWidth="1"/>
    <col min="10499" max="10499" width="14.625" style="1" customWidth="1"/>
    <col min="10500" max="10501" width="12.375" style="1" customWidth="1"/>
    <col min="10502" max="10502" width="14.625" style="1" customWidth="1"/>
    <col min="10503" max="10507" width="12.375" style="1" customWidth="1"/>
    <col min="10508" max="10508" width="14.625" style="1" customWidth="1"/>
    <col min="10509" max="10509" width="17.625" style="1" customWidth="1"/>
    <col min="10510" max="10751" width="9" style="1"/>
    <col min="10752" max="10752" width="7.5" style="1" customWidth="1"/>
    <col min="10753" max="10753" width="13.875" style="1" customWidth="1"/>
    <col min="10754" max="10754" width="13.5" style="1" bestFit="1" customWidth="1"/>
    <col min="10755" max="10755" width="14.625" style="1" customWidth="1"/>
    <col min="10756" max="10757" width="12.375" style="1" customWidth="1"/>
    <col min="10758" max="10758" width="14.625" style="1" customWidth="1"/>
    <col min="10759" max="10763" width="12.375" style="1" customWidth="1"/>
    <col min="10764" max="10764" width="14.625" style="1" customWidth="1"/>
    <col min="10765" max="10765" width="17.625" style="1" customWidth="1"/>
    <col min="10766" max="11007" width="9" style="1"/>
    <col min="11008" max="11008" width="7.5" style="1" customWidth="1"/>
    <col min="11009" max="11009" width="13.875" style="1" customWidth="1"/>
    <col min="11010" max="11010" width="13.5" style="1" bestFit="1" customWidth="1"/>
    <col min="11011" max="11011" width="14.625" style="1" customWidth="1"/>
    <col min="11012" max="11013" width="12.375" style="1" customWidth="1"/>
    <col min="11014" max="11014" width="14.625" style="1" customWidth="1"/>
    <col min="11015" max="11019" width="12.375" style="1" customWidth="1"/>
    <col min="11020" max="11020" width="14.625" style="1" customWidth="1"/>
    <col min="11021" max="11021" width="17.625" style="1" customWidth="1"/>
    <col min="11022" max="11263" width="9" style="1"/>
    <col min="11264" max="11264" width="7.5" style="1" customWidth="1"/>
    <col min="11265" max="11265" width="13.875" style="1" customWidth="1"/>
    <col min="11266" max="11266" width="13.5" style="1" bestFit="1" customWidth="1"/>
    <col min="11267" max="11267" width="14.625" style="1" customWidth="1"/>
    <col min="11268" max="11269" width="12.375" style="1" customWidth="1"/>
    <col min="11270" max="11270" width="14.625" style="1" customWidth="1"/>
    <col min="11271" max="11275" width="12.375" style="1" customWidth="1"/>
    <col min="11276" max="11276" width="14.625" style="1" customWidth="1"/>
    <col min="11277" max="11277" width="17.625" style="1" customWidth="1"/>
    <col min="11278" max="11519" width="9" style="1"/>
    <col min="11520" max="11520" width="7.5" style="1" customWidth="1"/>
    <col min="11521" max="11521" width="13.875" style="1" customWidth="1"/>
    <col min="11522" max="11522" width="13.5" style="1" bestFit="1" customWidth="1"/>
    <col min="11523" max="11523" width="14.625" style="1" customWidth="1"/>
    <col min="11524" max="11525" width="12.375" style="1" customWidth="1"/>
    <col min="11526" max="11526" width="14.625" style="1" customWidth="1"/>
    <col min="11527" max="11531" width="12.375" style="1" customWidth="1"/>
    <col min="11532" max="11532" width="14.625" style="1" customWidth="1"/>
    <col min="11533" max="11533" width="17.625" style="1" customWidth="1"/>
    <col min="11534" max="11775" width="9" style="1"/>
    <col min="11776" max="11776" width="7.5" style="1" customWidth="1"/>
    <col min="11777" max="11777" width="13.875" style="1" customWidth="1"/>
    <col min="11778" max="11778" width="13.5" style="1" bestFit="1" customWidth="1"/>
    <col min="11779" max="11779" width="14.625" style="1" customWidth="1"/>
    <col min="11780" max="11781" width="12.375" style="1" customWidth="1"/>
    <col min="11782" max="11782" width="14.625" style="1" customWidth="1"/>
    <col min="11783" max="11787" width="12.375" style="1" customWidth="1"/>
    <col min="11788" max="11788" width="14.625" style="1" customWidth="1"/>
    <col min="11789" max="11789" width="17.625" style="1" customWidth="1"/>
    <col min="11790" max="12031" width="9" style="1"/>
    <col min="12032" max="12032" width="7.5" style="1" customWidth="1"/>
    <col min="12033" max="12033" width="13.875" style="1" customWidth="1"/>
    <col min="12034" max="12034" width="13.5" style="1" bestFit="1" customWidth="1"/>
    <col min="12035" max="12035" width="14.625" style="1" customWidth="1"/>
    <col min="12036" max="12037" width="12.375" style="1" customWidth="1"/>
    <col min="12038" max="12038" width="14.625" style="1" customWidth="1"/>
    <col min="12039" max="12043" width="12.375" style="1" customWidth="1"/>
    <col min="12044" max="12044" width="14.625" style="1" customWidth="1"/>
    <col min="12045" max="12045" width="17.625" style="1" customWidth="1"/>
    <col min="12046" max="12287" width="9" style="1"/>
    <col min="12288" max="12288" width="7.5" style="1" customWidth="1"/>
    <col min="12289" max="12289" width="13.875" style="1" customWidth="1"/>
    <col min="12290" max="12290" width="13.5" style="1" bestFit="1" customWidth="1"/>
    <col min="12291" max="12291" width="14.625" style="1" customWidth="1"/>
    <col min="12292" max="12293" width="12.375" style="1" customWidth="1"/>
    <col min="12294" max="12294" width="14.625" style="1" customWidth="1"/>
    <col min="12295" max="12299" width="12.375" style="1" customWidth="1"/>
    <col min="12300" max="12300" width="14.625" style="1" customWidth="1"/>
    <col min="12301" max="12301" width="17.625" style="1" customWidth="1"/>
    <col min="12302" max="12543" width="9" style="1"/>
    <col min="12544" max="12544" width="7.5" style="1" customWidth="1"/>
    <col min="12545" max="12545" width="13.875" style="1" customWidth="1"/>
    <col min="12546" max="12546" width="13.5" style="1" bestFit="1" customWidth="1"/>
    <col min="12547" max="12547" width="14.625" style="1" customWidth="1"/>
    <col min="12548" max="12549" width="12.375" style="1" customWidth="1"/>
    <col min="12550" max="12550" width="14.625" style="1" customWidth="1"/>
    <col min="12551" max="12555" width="12.375" style="1" customWidth="1"/>
    <col min="12556" max="12556" width="14.625" style="1" customWidth="1"/>
    <col min="12557" max="12557" width="17.625" style="1" customWidth="1"/>
    <col min="12558" max="12799" width="9" style="1"/>
    <col min="12800" max="12800" width="7.5" style="1" customWidth="1"/>
    <col min="12801" max="12801" width="13.875" style="1" customWidth="1"/>
    <col min="12802" max="12802" width="13.5" style="1" bestFit="1" customWidth="1"/>
    <col min="12803" max="12803" width="14.625" style="1" customWidth="1"/>
    <col min="12804" max="12805" width="12.375" style="1" customWidth="1"/>
    <col min="12806" max="12806" width="14.625" style="1" customWidth="1"/>
    <col min="12807" max="12811" width="12.375" style="1" customWidth="1"/>
    <col min="12812" max="12812" width="14.625" style="1" customWidth="1"/>
    <col min="12813" max="12813" width="17.625" style="1" customWidth="1"/>
    <col min="12814" max="13055" width="9" style="1"/>
    <col min="13056" max="13056" width="7.5" style="1" customWidth="1"/>
    <col min="13057" max="13057" width="13.875" style="1" customWidth="1"/>
    <col min="13058" max="13058" width="13.5" style="1" bestFit="1" customWidth="1"/>
    <col min="13059" max="13059" width="14.625" style="1" customWidth="1"/>
    <col min="13060" max="13061" width="12.375" style="1" customWidth="1"/>
    <col min="13062" max="13062" width="14.625" style="1" customWidth="1"/>
    <col min="13063" max="13067" width="12.375" style="1" customWidth="1"/>
    <col min="13068" max="13068" width="14.625" style="1" customWidth="1"/>
    <col min="13069" max="13069" width="17.625" style="1" customWidth="1"/>
    <col min="13070" max="13311" width="9" style="1"/>
    <col min="13312" max="13312" width="7.5" style="1" customWidth="1"/>
    <col min="13313" max="13313" width="13.875" style="1" customWidth="1"/>
    <col min="13314" max="13314" width="13.5" style="1" bestFit="1" customWidth="1"/>
    <col min="13315" max="13315" width="14.625" style="1" customWidth="1"/>
    <col min="13316" max="13317" width="12.375" style="1" customWidth="1"/>
    <col min="13318" max="13318" width="14.625" style="1" customWidth="1"/>
    <col min="13319" max="13323" width="12.375" style="1" customWidth="1"/>
    <col min="13324" max="13324" width="14.625" style="1" customWidth="1"/>
    <col min="13325" max="13325" width="17.625" style="1" customWidth="1"/>
    <col min="13326" max="13567" width="9" style="1"/>
    <col min="13568" max="13568" width="7.5" style="1" customWidth="1"/>
    <col min="13569" max="13569" width="13.875" style="1" customWidth="1"/>
    <col min="13570" max="13570" width="13.5" style="1" bestFit="1" customWidth="1"/>
    <col min="13571" max="13571" width="14.625" style="1" customWidth="1"/>
    <col min="13572" max="13573" width="12.375" style="1" customWidth="1"/>
    <col min="13574" max="13574" width="14.625" style="1" customWidth="1"/>
    <col min="13575" max="13579" width="12.375" style="1" customWidth="1"/>
    <col min="13580" max="13580" width="14.625" style="1" customWidth="1"/>
    <col min="13581" max="13581" width="17.625" style="1" customWidth="1"/>
    <col min="13582" max="13823" width="9" style="1"/>
    <col min="13824" max="13824" width="7.5" style="1" customWidth="1"/>
    <col min="13825" max="13825" width="13.875" style="1" customWidth="1"/>
    <col min="13826" max="13826" width="13.5" style="1" bestFit="1" customWidth="1"/>
    <col min="13827" max="13827" width="14.625" style="1" customWidth="1"/>
    <col min="13828" max="13829" width="12.375" style="1" customWidth="1"/>
    <col min="13830" max="13830" width="14.625" style="1" customWidth="1"/>
    <col min="13831" max="13835" width="12.375" style="1" customWidth="1"/>
    <col min="13836" max="13836" width="14.625" style="1" customWidth="1"/>
    <col min="13837" max="13837" width="17.625" style="1" customWidth="1"/>
    <col min="13838" max="14079" width="9" style="1"/>
    <col min="14080" max="14080" width="7.5" style="1" customWidth="1"/>
    <col min="14081" max="14081" width="13.875" style="1" customWidth="1"/>
    <col min="14082" max="14082" width="13.5" style="1" bestFit="1" customWidth="1"/>
    <col min="14083" max="14083" width="14.625" style="1" customWidth="1"/>
    <col min="14084" max="14085" width="12.375" style="1" customWidth="1"/>
    <col min="14086" max="14086" width="14.625" style="1" customWidth="1"/>
    <col min="14087" max="14091" width="12.375" style="1" customWidth="1"/>
    <col min="14092" max="14092" width="14.625" style="1" customWidth="1"/>
    <col min="14093" max="14093" width="17.625" style="1" customWidth="1"/>
    <col min="14094" max="14335" width="9" style="1"/>
    <col min="14336" max="14336" width="7.5" style="1" customWidth="1"/>
    <col min="14337" max="14337" width="13.875" style="1" customWidth="1"/>
    <col min="14338" max="14338" width="13.5" style="1" bestFit="1" customWidth="1"/>
    <col min="14339" max="14339" width="14.625" style="1" customWidth="1"/>
    <col min="14340" max="14341" width="12.375" style="1" customWidth="1"/>
    <col min="14342" max="14342" width="14.625" style="1" customWidth="1"/>
    <col min="14343" max="14347" width="12.375" style="1" customWidth="1"/>
    <col min="14348" max="14348" width="14.625" style="1" customWidth="1"/>
    <col min="14349" max="14349" width="17.625" style="1" customWidth="1"/>
    <col min="14350" max="14591" width="9" style="1"/>
    <col min="14592" max="14592" width="7.5" style="1" customWidth="1"/>
    <col min="14593" max="14593" width="13.875" style="1" customWidth="1"/>
    <col min="14594" max="14594" width="13.5" style="1" bestFit="1" customWidth="1"/>
    <col min="14595" max="14595" width="14.625" style="1" customWidth="1"/>
    <col min="14596" max="14597" width="12.375" style="1" customWidth="1"/>
    <col min="14598" max="14598" width="14.625" style="1" customWidth="1"/>
    <col min="14599" max="14603" width="12.375" style="1" customWidth="1"/>
    <col min="14604" max="14604" width="14.625" style="1" customWidth="1"/>
    <col min="14605" max="14605" width="17.625" style="1" customWidth="1"/>
    <col min="14606" max="14847" width="9" style="1"/>
    <col min="14848" max="14848" width="7.5" style="1" customWidth="1"/>
    <col min="14849" max="14849" width="13.875" style="1" customWidth="1"/>
    <col min="14850" max="14850" width="13.5" style="1" bestFit="1" customWidth="1"/>
    <col min="14851" max="14851" width="14.625" style="1" customWidth="1"/>
    <col min="14852" max="14853" width="12.375" style="1" customWidth="1"/>
    <col min="14854" max="14854" width="14.625" style="1" customWidth="1"/>
    <col min="14855" max="14859" width="12.375" style="1" customWidth="1"/>
    <col min="14860" max="14860" width="14.625" style="1" customWidth="1"/>
    <col min="14861" max="14861" width="17.625" style="1" customWidth="1"/>
    <col min="14862" max="15103" width="9" style="1"/>
    <col min="15104" max="15104" width="7.5" style="1" customWidth="1"/>
    <col min="15105" max="15105" width="13.875" style="1" customWidth="1"/>
    <col min="15106" max="15106" width="13.5" style="1" bestFit="1" customWidth="1"/>
    <col min="15107" max="15107" width="14.625" style="1" customWidth="1"/>
    <col min="15108" max="15109" width="12.375" style="1" customWidth="1"/>
    <col min="15110" max="15110" width="14.625" style="1" customWidth="1"/>
    <col min="15111" max="15115" width="12.375" style="1" customWidth="1"/>
    <col min="15116" max="15116" width="14.625" style="1" customWidth="1"/>
    <col min="15117" max="15117" width="17.625" style="1" customWidth="1"/>
    <col min="15118" max="15359" width="9" style="1"/>
    <col min="15360" max="15360" width="7.5" style="1" customWidth="1"/>
    <col min="15361" max="15361" width="13.875" style="1" customWidth="1"/>
    <col min="15362" max="15362" width="13.5" style="1" bestFit="1" customWidth="1"/>
    <col min="15363" max="15363" width="14.625" style="1" customWidth="1"/>
    <col min="15364" max="15365" width="12.375" style="1" customWidth="1"/>
    <col min="15366" max="15366" width="14.625" style="1" customWidth="1"/>
    <col min="15367" max="15371" width="12.375" style="1" customWidth="1"/>
    <col min="15372" max="15372" width="14.625" style="1" customWidth="1"/>
    <col min="15373" max="15373" width="17.625" style="1" customWidth="1"/>
    <col min="15374" max="15615" width="9" style="1"/>
    <col min="15616" max="15616" width="7.5" style="1" customWidth="1"/>
    <col min="15617" max="15617" width="13.875" style="1" customWidth="1"/>
    <col min="15618" max="15618" width="13.5" style="1" bestFit="1" customWidth="1"/>
    <col min="15619" max="15619" width="14.625" style="1" customWidth="1"/>
    <col min="15620" max="15621" width="12.375" style="1" customWidth="1"/>
    <col min="15622" max="15622" width="14.625" style="1" customWidth="1"/>
    <col min="15623" max="15627" width="12.375" style="1" customWidth="1"/>
    <col min="15628" max="15628" width="14.625" style="1" customWidth="1"/>
    <col min="15629" max="15629" width="17.625" style="1" customWidth="1"/>
    <col min="15630" max="15871" width="9" style="1"/>
    <col min="15872" max="15872" width="7.5" style="1" customWidth="1"/>
    <col min="15873" max="15873" width="13.875" style="1" customWidth="1"/>
    <col min="15874" max="15874" width="13.5" style="1" bestFit="1" customWidth="1"/>
    <col min="15875" max="15875" width="14.625" style="1" customWidth="1"/>
    <col min="15876" max="15877" width="12.375" style="1" customWidth="1"/>
    <col min="15878" max="15878" width="14.625" style="1" customWidth="1"/>
    <col min="15879" max="15883" width="12.375" style="1" customWidth="1"/>
    <col min="15884" max="15884" width="14.625" style="1" customWidth="1"/>
    <col min="15885" max="15885" width="17.625" style="1" customWidth="1"/>
    <col min="15886" max="16127" width="9" style="1"/>
    <col min="16128" max="16128" width="7.5" style="1" customWidth="1"/>
    <col min="16129" max="16129" width="13.875" style="1" customWidth="1"/>
    <col min="16130" max="16130" width="13.5" style="1" bestFit="1" customWidth="1"/>
    <col min="16131" max="16131" width="14.625" style="1" customWidth="1"/>
    <col min="16132" max="16133" width="12.375" style="1" customWidth="1"/>
    <col min="16134" max="16134" width="14.625" style="1" customWidth="1"/>
    <col min="16135" max="16139" width="12.375" style="1" customWidth="1"/>
    <col min="16140" max="16140" width="14.625" style="1" customWidth="1"/>
    <col min="16141" max="16141" width="17.625" style="1" customWidth="1"/>
    <col min="16142" max="16384" width="9" style="1"/>
  </cols>
  <sheetData>
    <row r="2" spans="1:16" ht="15.95" customHeight="1" x14ac:dyDescent="0.15">
      <c r="A2" s="1" t="s">
        <v>0</v>
      </c>
    </row>
    <row r="4" spans="1:16" ht="15.95" customHeight="1" x14ac:dyDescent="0.15">
      <c r="A4" s="3" t="s">
        <v>1</v>
      </c>
      <c r="B4" s="4" t="s">
        <v>2</v>
      </c>
    </row>
    <row r="5" spans="1:16" ht="15.95" customHeight="1" x14ac:dyDescent="0.15">
      <c r="N5" s="5" t="s">
        <v>3</v>
      </c>
    </row>
    <row r="6" spans="1:16" ht="15.95" customHeight="1" x14ac:dyDescent="0.15">
      <c r="A6" s="6" t="s">
        <v>4</v>
      </c>
      <c r="B6" s="7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</row>
    <row r="7" spans="1:16" ht="15.95" customHeight="1" x14ac:dyDescent="0.15">
      <c r="A7" s="9" t="s">
        <v>17</v>
      </c>
      <c r="B7" s="10"/>
      <c r="C7" s="11" t="s">
        <v>18</v>
      </c>
      <c r="D7" s="12">
        <f>SUM(D9,D11,D13,D15)</f>
        <v>716.9</v>
      </c>
      <c r="E7" s="12">
        <f t="shared" ref="E7:L7" si="0">SUM(E9,E11,E13,E15)</f>
        <v>29.7</v>
      </c>
      <c r="F7" s="12">
        <f t="shared" si="0"/>
        <v>0</v>
      </c>
      <c r="G7" s="12">
        <f t="shared" si="0"/>
        <v>334.7</v>
      </c>
      <c r="H7" s="12">
        <f t="shared" si="0"/>
        <v>123.8</v>
      </c>
      <c r="I7" s="12">
        <f t="shared" si="0"/>
        <v>249.3</v>
      </c>
      <c r="J7" s="12">
        <f t="shared" si="0"/>
        <v>39.6</v>
      </c>
      <c r="K7" s="12">
        <f t="shared" si="0"/>
        <v>0</v>
      </c>
      <c r="L7" s="12">
        <f t="shared" si="0"/>
        <v>29.7</v>
      </c>
      <c r="M7" s="12">
        <f>SUM(E7:L7)</f>
        <v>806.80000000000007</v>
      </c>
      <c r="N7" s="12">
        <f>SUM(M7,D7)</f>
        <v>1523.7</v>
      </c>
    </row>
    <row r="8" spans="1:16" ht="15.95" customHeight="1" x14ac:dyDescent="0.15">
      <c r="A8" s="13"/>
      <c r="B8" s="14"/>
      <c r="C8" s="15" t="s">
        <v>19</v>
      </c>
      <c r="D8" s="16" t="s">
        <v>20</v>
      </c>
      <c r="E8" s="16">
        <f>IF($M7=0,0,E7/$M7%)</f>
        <v>3.6812097174020817</v>
      </c>
      <c r="F8" s="16">
        <f t="shared" ref="F8:L8" si="1">IF($M7=0,0,F7/$M7%)</f>
        <v>0</v>
      </c>
      <c r="G8" s="16">
        <f t="shared" si="1"/>
        <v>41.484878532473964</v>
      </c>
      <c r="H8" s="16">
        <f t="shared" si="1"/>
        <v>15.344571145265242</v>
      </c>
      <c r="I8" s="16">
        <f t="shared" si="1"/>
        <v>30.89985126425384</v>
      </c>
      <c r="J8" s="16">
        <f t="shared" si="1"/>
        <v>4.9082796232027759</v>
      </c>
      <c r="K8" s="16">
        <f t="shared" si="1"/>
        <v>0</v>
      </c>
      <c r="L8" s="16">
        <f t="shared" si="1"/>
        <v>3.6812097174020817</v>
      </c>
      <c r="M8" s="12">
        <f t="shared" ref="M8:M110" si="2">SUM(E8:L8)</f>
        <v>99.999999999999986</v>
      </c>
      <c r="N8" s="16" t="s">
        <v>20</v>
      </c>
    </row>
    <row r="9" spans="1:16" ht="15.95" customHeight="1" x14ac:dyDescent="0.15">
      <c r="A9" s="17"/>
      <c r="B9" s="18" t="s">
        <v>21</v>
      </c>
      <c r="C9" s="11" t="s">
        <v>18</v>
      </c>
      <c r="D9" s="12">
        <v>684.9</v>
      </c>
      <c r="E9" s="12">
        <v>29.7</v>
      </c>
      <c r="F9" s="12">
        <v>0</v>
      </c>
      <c r="G9" s="12">
        <v>334.7</v>
      </c>
      <c r="H9" s="12">
        <v>123.8</v>
      </c>
      <c r="I9" s="12">
        <v>249.3</v>
      </c>
      <c r="J9" s="12">
        <v>39.6</v>
      </c>
      <c r="K9" s="12">
        <v>0</v>
      </c>
      <c r="L9" s="12">
        <v>29.7</v>
      </c>
      <c r="M9" s="12">
        <f>SUM(E9:L9)</f>
        <v>806.80000000000007</v>
      </c>
      <c r="N9" s="12">
        <f>SUM(M9,D9)</f>
        <v>1491.7</v>
      </c>
      <c r="P9" s="35"/>
    </row>
    <row r="10" spans="1:16" ht="15.95" customHeight="1" x14ac:dyDescent="0.15">
      <c r="A10" s="13"/>
      <c r="B10" s="19"/>
      <c r="C10" s="15" t="s">
        <v>19</v>
      </c>
      <c r="D10" s="16" t="s">
        <v>20</v>
      </c>
      <c r="E10" s="16">
        <f t="shared" ref="E10:L10" si="3">IF($M9=0,0,E9/$M9%)</f>
        <v>3.6812097174020817</v>
      </c>
      <c r="F10" s="16">
        <f t="shared" si="3"/>
        <v>0</v>
      </c>
      <c r="G10" s="16">
        <f t="shared" si="3"/>
        <v>41.484878532473964</v>
      </c>
      <c r="H10" s="16">
        <f t="shared" si="3"/>
        <v>15.344571145265242</v>
      </c>
      <c r="I10" s="16">
        <f t="shared" si="3"/>
        <v>30.89985126425384</v>
      </c>
      <c r="J10" s="16">
        <f t="shared" si="3"/>
        <v>4.9082796232027759</v>
      </c>
      <c r="K10" s="16">
        <f t="shared" si="3"/>
        <v>0</v>
      </c>
      <c r="L10" s="16">
        <f t="shared" si="3"/>
        <v>3.6812097174020817</v>
      </c>
      <c r="M10" s="12">
        <f t="shared" si="2"/>
        <v>99.999999999999986</v>
      </c>
      <c r="N10" s="16" t="s">
        <v>20</v>
      </c>
      <c r="P10" s="35"/>
    </row>
    <row r="11" spans="1:16" ht="15.95" customHeight="1" x14ac:dyDescent="0.15">
      <c r="A11" s="17"/>
      <c r="B11" s="18" t="s">
        <v>22</v>
      </c>
      <c r="C11" s="11" t="s">
        <v>18</v>
      </c>
      <c r="D11" s="12">
        <v>32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f t="shared" ref="M11:M16" si="4">SUM(E11:L11)</f>
        <v>0</v>
      </c>
      <c r="N11" s="12">
        <f>SUM(M11,D11)</f>
        <v>32</v>
      </c>
      <c r="P11" s="35"/>
    </row>
    <row r="12" spans="1:16" ht="15.95" customHeight="1" x14ac:dyDescent="0.15">
      <c r="A12" s="13"/>
      <c r="B12" s="19"/>
      <c r="C12" s="15" t="s">
        <v>19</v>
      </c>
      <c r="D12" s="16" t="s">
        <v>20</v>
      </c>
      <c r="E12" s="16">
        <f t="shared" ref="E12:L12" si="5">IF($M11=0,0,E11/$M11%)</f>
        <v>0</v>
      </c>
      <c r="F12" s="16">
        <f t="shared" si="5"/>
        <v>0</v>
      </c>
      <c r="G12" s="16">
        <f t="shared" si="5"/>
        <v>0</v>
      </c>
      <c r="H12" s="16">
        <f t="shared" si="5"/>
        <v>0</v>
      </c>
      <c r="I12" s="16">
        <f t="shared" si="5"/>
        <v>0</v>
      </c>
      <c r="J12" s="16">
        <f t="shared" si="5"/>
        <v>0</v>
      </c>
      <c r="K12" s="16">
        <f t="shared" si="5"/>
        <v>0</v>
      </c>
      <c r="L12" s="16">
        <f t="shared" si="5"/>
        <v>0</v>
      </c>
      <c r="M12" s="12">
        <f t="shared" si="4"/>
        <v>0</v>
      </c>
      <c r="N12" s="16" t="s">
        <v>20</v>
      </c>
      <c r="P12" s="35"/>
    </row>
    <row r="13" spans="1:16" ht="15.95" customHeight="1" x14ac:dyDescent="0.15">
      <c r="A13" s="17"/>
      <c r="B13" s="18" t="s">
        <v>23</v>
      </c>
      <c r="C13" s="11" t="s">
        <v>18</v>
      </c>
      <c r="D13" s="12"/>
      <c r="E13" s="12"/>
      <c r="F13" s="12"/>
      <c r="G13" s="12"/>
      <c r="H13" s="12"/>
      <c r="I13" s="12"/>
      <c r="J13" s="12"/>
      <c r="K13" s="12"/>
      <c r="L13" s="12"/>
      <c r="M13" s="12">
        <f t="shared" si="4"/>
        <v>0</v>
      </c>
      <c r="N13" s="12">
        <f>SUM(M13,D13)</f>
        <v>0</v>
      </c>
      <c r="P13" s="35"/>
    </row>
    <row r="14" spans="1:16" ht="15.95" customHeight="1" x14ac:dyDescent="0.15">
      <c r="A14" s="13"/>
      <c r="B14" s="19"/>
      <c r="C14" s="15" t="s">
        <v>19</v>
      </c>
      <c r="D14" s="16" t="s">
        <v>20</v>
      </c>
      <c r="E14" s="16">
        <f t="shared" ref="E14:L14" si="6">IF($M13=0,0,E13/$M13%)</f>
        <v>0</v>
      </c>
      <c r="F14" s="16">
        <f t="shared" si="6"/>
        <v>0</v>
      </c>
      <c r="G14" s="16">
        <f t="shared" si="6"/>
        <v>0</v>
      </c>
      <c r="H14" s="16">
        <f t="shared" si="6"/>
        <v>0</v>
      </c>
      <c r="I14" s="16">
        <f t="shared" si="6"/>
        <v>0</v>
      </c>
      <c r="J14" s="16">
        <f t="shared" si="6"/>
        <v>0</v>
      </c>
      <c r="K14" s="16">
        <f t="shared" si="6"/>
        <v>0</v>
      </c>
      <c r="L14" s="16">
        <f t="shared" si="6"/>
        <v>0</v>
      </c>
      <c r="M14" s="12">
        <f t="shared" si="4"/>
        <v>0</v>
      </c>
      <c r="N14" s="16" t="s">
        <v>20</v>
      </c>
      <c r="P14" s="35"/>
    </row>
    <row r="15" spans="1:16" ht="15.95" customHeight="1" x14ac:dyDescent="0.15">
      <c r="A15" s="17"/>
      <c r="B15" s="18" t="s">
        <v>24</v>
      </c>
      <c r="C15" s="11" t="s">
        <v>18</v>
      </c>
      <c r="D15" s="12">
        <v>0</v>
      </c>
      <c r="E15" s="12"/>
      <c r="F15" s="12"/>
      <c r="G15" s="12"/>
      <c r="H15" s="12"/>
      <c r="I15" s="12"/>
      <c r="J15" s="12"/>
      <c r="K15" s="12"/>
      <c r="L15" s="12"/>
      <c r="M15" s="12">
        <f t="shared" si="4"/>
        <v>0</v>
      </c>
      <c r="N15" s="12">
        <f>SUM(M15,D15)</f>
        <v>0</v>
      </c>
      <c r="P15" s="35"/>
    </row>
    <row r="16" spans="1:16" ht="15.95" customHeight="1" x14ac:dyDescent="0.15">
      <c r="A16" s="13"/>
      <c r="B16" s="19"/>
      <c r="C16" s="15" t="s">
        <v>19</v>
      </c>
      <c r="D16" s="16" t="s">
        <v>20</v>
      </c>
      <c r="E16" s="16">
        <f t="shared" ref="E16:L16" si="7">IF($M15=0,0,E15/$M15%)</f>
        <v>0</v>
      </c>
      <c r="F16" s="16">
        <f t="shared" si="7"/>
        <v>0</v>
      </c>
      <c r="G16" s="16">
        <f t="shared" si="7"/>
        <v>0</v>
      </c>
      <c r="H16" s="16">
        <f t="shared" si="7"/>
        <v>0</v>
      </c>
      <c r="I16" s="16">
        <f t="shared" si="7"/>
        <v>0</v>
      </c>
      <c r="J16" s="16">
        <f t="shared" si="7"/>
        <v>0</v>
      </c>
      <c r="K16" s="16">
        <f t="shared" si="7"/>
        <v>0</v>
      </c>
      <c r="L16" s="16">
        <f t="shared" si="7"/>
        <v>0</v>
      </c>
      <c r="M16" s="12">
        <f t="shared" si="4"/>
        <v>0</v>
      </c>
      <c r="N16" s="16" t="s">
        <v>20</v>
      </c>
      <c r="P16" s="35"/>
    </row>
    <row r="17" spans="1:16" ht="15.95" customHeight="1" x14ac:dyDescent="0.15">
      <c r="A17" s="9" t="s">
        <v>25</v>
      </c>
      <c r="B17" s="10"/>
      <c r="C17" s="20" t="s">
        <v>111</v>
      </c>
      <c r="D17" s="12">
        <f>SUMIF($C$19:$C$80,"出荷量",D19:D80)</f>
        <v>11294.199999999997</v>
      </c>
      <c r="E17" s="12">
        <f t="shared" ref="E17:L17" si="8">SUMIF($C$19:$C$80,"出荷量",E19:E80)</f>
        <v>5025.6000000000004</v>
      </c>
      <c r="F17" s="12">
        <f t="shared" si="8"/>
        <v>1636.3</v>
      </c>
      <c r="G17" s="12">
        <f t="shared" si="8"/>
        <v>20062.3</v>
      </c>
      <c r="H17" s="12">
        <f t="shared" si="8"/>
        <v>4860.2999999999993</v>
      </c>
      <c r="I17" s="12">
        <f t="shared" si="8"/>
        <v>5165.2</v>
      </c>
      <c r="J17" s="12">
        <f t="shared" si="8"/>
        <v>1489.3</v>
      </c>
      <c r="K17" s="12">
        <f t="shared" si="8"/>
        <v>488.09999999999997</v>
      </c>
      <c r="L17" s="12">
        <f t="shared" si="8"/>
        <v>1018.8000000000002</v>
      </c>
      <c r="M17" s="12">
        <f>SUMIF($C$19:$C$80,"出荷量",M19:M80)</f>
        <v>39745.9</v>
      </c>
      <c r="N17" s="12">
        <f>SUM(M17,D17)</f>
        <v>51040.1</v>
      </c>
      <c r="P17" s="35"/>
    </row>
    <row r="18" spans="1:16" ht="15.95" customHeight="1" x14ac:dyDescent="0.15">
      <c r="A18" s="13"/>
      <c r="B18" s="14"/>
      <c r="C18" s="15" t="s">
        <v>19</v>
      </c>
      <c r="D18" s="16" t="s">
        <v>20</v>
      </c>
      <c r="E18" s="16">
        <f>IF($M17=0,0,E17/$M17%)</f>
        <v>12.644323062252962</v>
      </c>
      <c r="F18" s="16">
        <f t="shared" ref="F18:L18" si="9">IF($M17=0,0,F17/$M17%)</f>
        <v>4.1169026239184419</v>
      </c>
      <c r="G18" s="16">
        <f t="shared" si="9"/>
        <v>50.476401339509231</v>
      </c>
      <c r="H18" s="16">
        <f t="shared" si="9"/>
        <v>12.228431108617491</v>
      </c>
      <c r="I18" s="16">
        <f t="shared" si="9"/>
        <v>12.995554258426655</v>
      </c>
      <c r="J18" s="16">
        <f t="shared" si="9"/>
        <v>3.747053155168206</v>
      </c>
      <c r="K18" s="16">
        <f t="shared" si="9"/>
        <v>1.2280511952176199</v>
      </c>
      <c r="L18" s="16">
        <f t="shared" si="9"/>
        <v>2.5632832568893904</v>
      </c>
      <c r="M18" s="12">
        <f>SUM(E18:L18)</f>
        <v>99.999999999999986</v>
      </c>
      <c r="N18" s="16" t="s">
        <v>20</v>
      </c>
      <c r="P18" s="35"/>
    </row>
    <row r="19" spans="1:16" ht="15.95" customHeight="1" x14ac:dyDescent="0.15">
      <c r="A19" s="17"/>
      <c r="B19" s="18" t="s">
        <v>26</v>
      </c>
      <c r="C19" s="11" t="s">
        <v>18</v>
      </c>
      <c r="D19" s="12">
        <v>59.7</v>
      </c>
      <c r="E19" s="12">
        <v>5</v>
      </c>
      <c r="F19" s="12">
        <v>0</v>
      </c>
      <c r="G19" s="12">
        <v>46.1</v>
      </c>
      <c r="H19" s="12">
        <v>0</v>
      </c>
      <c r="I19" s="12">
        <v>89</v>
      </c>
      <c r="J19" s="12">
        <v>0</v>
      </c>
      <c r="K19" s="12">
        <v>0</v>
      </c>
      <c r="L19" s="12">
        <v>0</v>
      </c>
      <c r="M19" s="12">
        <f t="shared" si="2"/>
        <v>140.1</v>
      </c>
      <c r="N19" s="12">
        <f>SUM(M19,D19)</f>
        <v>199.8</v>
      </c>
      <c r="O19" s="35"/>
      <c r="P19" s="35"/>
    </row>
    <row r="20" spans="1:16" ht="15.95" customHeight="1" x14ac:dyDescent="0.15">
      <c r="A20" s="13"/>
      <c r="B20" s="19"/>
      <c r="C20" s="15" t="s">
        <v>19</v>
      </c>
      <c r="D20" s="16" t="s">
        <v>20</v>
      </c>
      <c r="E20" s="16">
        <f t="shared" ref="E20:L20" si="10">IF($M19=0,0,E19/$M19%)</f>
        <v>3.5688793718772307</v>
      </c>
      <c r="F20" s="16">
        <f t="shared" si="10"/>
        <v>0</v>
      </c>
      <c r="G20" s="16">
        <f t="shared" si="10"/>
        <v>32.905067808708068</v>
      </c>
      <c r="H20" s="16">
        <f t="shared" si="10"/>
        <v>0</v>
      </c>
      <c r="I20" s="16">
        <f t="shared" si="10"/>
        <v>63.526052819414701</v>
      </c>
      <c r="J20" s="16">
        <f t="shared" si="10"/>
        <v>0</v>
      </c>
      <c r="K20" s="16">
        <f t="shared" si="10"/>
        <v>0</v>
      </c>
      <c r="L20" s="16">
        <f t="shared" si="10"/>
        <v>0</v>
      </c>
      <c r="M20" s="12">
        <f t="shared" si="2"/>
        <v>100</v>
      </c>
      <c r="N20" s="16" t="s">
        <v>20</v>
      </c>
      <c r="O20" s="35"/>
      <c r="P20" s="35"/>
    </row>
    <row r="21" spans="1:16" ht="15.95" customHeight="1" x14ac:dyDescent="0.15">
      <c r="A21" s="17"/>
      <c r="B21" s="18" t="s">
        <v>27</v>
      </c>
      <c r="C21" s="11" t="s">
        <v>18</v>
      </c>
      <c r="D21" s="12">
        <v>4709</v>
      </c>
      <c r="E21" s="12">
        <v>3677.5</v>
      </c>
      <c r="F21" s="12">
        <v>386.80000000000007</v>
      </c>
      <c r="G21" s="12">
        <v>18940.699999999997</v>
      </c>
      <c r="H21" s="12">
        <v>3312.2999999999997</v>
      </c>
      <c r="I21" s="12">
        <v>4348.2999999999993</v>
      </c>
      <c r="J21" s="12">
        <v>1409.6</v>
      </c>
      <c r="K21" s="12">
        <v>485.4</v>
      </c>
      <c r="L21" s="12">
        <v>899.60000000000014</v>
      </c>
      <c r="M21" s="12">
        <f t="shared" si="2"/>
        <v>33460.199999999997</v>
      </c>
      <c r="N21" s="12">
        <f>SUM(M21,D21)</f>
        <v>38169.199999999997</v>
      </c>
      <c r="O21" s="35"/>
      <c r="P21" s="35"/>
    </row>
    <row r="22" spans="1:16" ht="15.95" customHeight="1" x14ac:dyDescent="0.15">
      <c r="A22" s="13"/>
      <c r="B22" s="19"/>
      <c r="C22" s="15" t="s">
        <v>19</v>
      </c>
      <c r="D22" s="16" t="s">
        <v>20</v>
      </c>
      <c r="E22" s="16">
        <f t="shared" ref="E22:L22" si="11">IF($M21=0,0,E21/$M21%)</f>
        <v>10.990669511837945</v>
      </c>
      <c r="F22" s="16">
        <f t="shared" si="11"/>
        <v>1.156000262999026</v>
      </c>
      <c r="G22" s="16">
        <f t="shared" si="11"/>
        <v>56.606655070800528</v>
      </c>
      <c r="H22" s="16">
        <f t="shared" si="11"/>
        <v>9.8992235551491028</v>
      </c>
      <c r="I22" s="16">
        <f t="shared" si="11"/>
        <v>12.995439357804196</v>
      </c>
      <c r="J22" s="16">
        <f t="shared" si="11"/>
        <v>4.2127662117978977</v>
      </c>
      <c r="K22" s="16">
        <f t="shared" si="11"/>
        <v>1.4506787168038446</v>
      </c>
      <c r="L22" s="16">
        <f t="shared" si="11"/>
        <v>2.6885673128074554</v>
      </c>
      <c r="M22" s="12">
        <f t="shared" si="2"/>
        <v>100</v>
      </c>
      <c r="N22" s="16" t="s">
        <v>20</v>
      </c>
      <c r="O22" s="35"/>
      <c r="P22" s="35"/>
    </row>
    <row r="23" spans="1:16" ht="15.95" customHeight="1" x14ac:dyDescent="0.15">
      <c r="A23" s="17"/>
      <c r="B23" s="18" t="s">
        <v>28</v>
      </c>
      <c r="C23" s="11" t="s">
        <v>18</v>
      </c>
      <c r="D23" s="12">
        <v>13.1</v>
      </c>
      <c r="E23" s="12">
        <v>390.9</v>
      </c>
      <c r="F23" s="12">
        <v>0</v>
      </c>
      <c r="G23" s="12">
        <v>27.4</v>
      </c>
      <c r="H23" s="12">
        <v>67.200000000000031</v>
      </c>
      <c r="I23" s="12">
        <v>0</v>
      </c>
      <c r="J23" s="12">
        <v>0</v>
      </c>
      <c r="K23" s="12"/>
      <c r="L23" s="12"/>
      <c r="M23" s="12">
        <f t="shared" si="2"/>
        <v>485.5</v>
      </c>
      <c r="N23" s="12">
        <f>SUM(M23,D23)</f>
        <v>498.6</v>
      </c>
      <c r="O23" s="35"/>
      <c r="P23" s="35"/>
    </row>
    <row r="24" spans="1:16" ht="15.95" customHeight="1" x14ac:dyDescent="0.15">
      <c r="A24" s="13"/>
      <c r="B24" s="19"/>
      <c r="C24" s="15" t="s">
        <v>19</v>
      </c>
      <c r="D24" s="16" t="s">
        <v>20</v>
      </c>
      <c r="E24" s="16">
        <f t="shared" ref="E24:L24" si="12">IF($M23=0,0,E23/$M23%)</f>
        <v>80.514933058702354</v>
      </c>
      <c r="F24" s="16">
        <f t="shared" si="12"/>
        <v>0</v>
      </c>
      <c r="G24" s="16">
        <f t="shared" si="12"/>
        <v>5.6436663233779605</v>
      </c>
      <c r="H24" s="16">
        <f t="shared" si="12"/>
        <v>13.841400617919676</v>
      </c>
      <c r="I24" s="16">
        <f t="shared" si="12"/>
        <v>0</v>
      </c>
      <c r="J24" s="16">
        <f t="shared" si="12"/>
        <v>0</v>
      </c>
      <c r="K24" s="16">
        <f t="shared" si="12"/>
        <v>0</v>
      </c>
      <c r="L24" s="16">
        <f t="shared" si="12"/>
        <v>0</v>
      </c>
      <c r="M24" s="12">
        <f t="shared" si="2"/>
        <v>99.999999999999986</v>
      </c>
      <c r="N24" s="16" t="s">
        <v>20</v>
      </c>
      <c r="O24" s="35"/>
      <c r="P24" s="35"/>
    </row>
    <row r="25" spans="1:16" ht="15.95" customHeight="1" x14ac:dyDescent="0.15">
      <c r="A25" s="17"/>
      <c r="B25" s="18" t="s">
        <v>29</v>
      </c>
      <c r="C25" s="11" t="s">
        <v>18</v>
      </c>
      <c r="D25" s="12">
        <v>71.400000000000006</v>
      </c>
      <c r="E25" s="12">
        <v>161.5</v>
      </c>
      <c r="F25" s="12">
        <v>5</v>
      </c>
      <c r="G25" s="12">
        <v>659.9</v>
      </c>
      <c r="H25" s="12">
        <v>52.6</v>
      </c>
      <c r="I25" s="12">
        <v>87.3</v>
      </c>
      <c r="J25" s="12"/>
      <c r="K25" s="12"/>
      <c r="L25" s="12"/>
      <c r="M25" s="12">
        <f t="shared" si="2"/>
        <v>966.3</v>
      </c>
      <c r="N25" s="12">
        <f>SUM(M25,D25)</f>
        <v>1037.7</v>
      </c>
      <c r="O25" s="35"/>
      <c r="P25" s="35"/>
    </row>
    <row r="26" spans="1:16" ht="15.95" customHeight="1" x14ac:dyDescent="0.15">
      <c r="A26" s="13"/>
      <c r="B26" s="19"/>
      <c r="C26" s="15" t="s">
        <v>19</v>
      </c>
      <c r="D26" s="16" t="s">
        <v>20</v>
      </c>
      <c r="E26" s="16">
        <f t="shared" ref="E26:L26" si="13">IF($M25=0,0,E25/$M25%)</f>
        <v>16.713236055055365</v>
      </c>
      <c r="F26" s="16">
        <f t="shared" si="13"/>
        <v>0.51743764876332399</v>
      </c>
      <c r="G26" s="16">
        <f t="shared" si="13"/>
        <v>68.291420883783502</v>
      </c>
      <c r="H26" s="16">
        <f t="shared" si="13"/>
        <v>5.4434440649901683</v>
      </c>
      <c r="I26" s="16">
        <f t="shared" si="13"/>
        <v>9.0344613474076372</v>
      </c>
      <c r="J26" s="16">
        <f t="shared" si="13"/>
        <v>0</v>
      </c>
      <c r="K26" s="16">
        <f t="shared" si="13"/>
        <v>0</v>
      </c>
      <c r="L26" s="16">
        <f t="shared" si="13"/>
        <v>0</v>
      </c>
      <c r="M26" s="12">
        <f t="shared" si="2"/>
        <v>100.00000000000001</v>
      </c>
      <c r="N26" s="16" t="s">
        <v>20</v>
      </c>
      <c r="O26" s="35"/>
      <c r="P26" s="35"/>
    </row>
    <row r="27" spans="1:16" ht="15.95" customHeight="1" x14ac:dyDescent="0.15">
      <c r="A27" s="17"/>
      <c r="B27" s="18" t="s">
        <v>30</v>
      </c>
      <c r="C27" s="11" t="s">
        <v>18</v>
      </c>
      <c r="D27" s="12">
        <v>350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f t="shared" si="2"/>
        <v>0</v>
      </c>
      <c r="N27" s="12">
        <f>SUM(M27,D27)</f>
        <v>350</v>
      </c>
      <c r="O27" s="35"/>
      <c r="P27" s="35"/>
    </row>
    <row r="28" spans="1:16" ht="15.95" customHeight="1" x14ac:dyDescent="0.15">
      <c r="A28" s="13"/>
      <c r="B28" s="19"/>
      <c r="C28" s="15" t="s">
        <v>19</v>
      </c>
      <c r="D28" s="16" t="s">
        <v>20</v>
      </c>
      <c r="E28" s="16">
        <f t="shared" ref="E28:L28" si="14">IF($M27=0,0,E27/$M27%)</f>
        <v>0</v>
      </c>
      <c r="F28" s="16">
        <f t="shared" si="14"/>
        <v>0</v>
      </c>
      <c r="G28" s="16">
        <f t="shared" si="14"/>
        <v>0</v>
      </c>
      <c r="H28" s="16">
        <f t="shared" si="14"/>
        <v>0</v>
      </c>
      <c r="I28" s="16">
        <f t="shared" si="14"/>
        <v>0</v>
      </c>
      <c r="J28" s="16">
        <f t="shared" si="14"/>
        <v>0</v>
      </c>
      <c r="K28" s="16">
        <f t="shared" si="14"/>
        <v>0</v>
      </c>
      <c r="L28" s="16">
        <f t="shared" si="14"/>
        <v>0</v>
      </c>
      <c r="M28" s="12">
        <f t="shared" si="2"/>
        <v>0</v>
      </c>
      <c r="N28" s="16" t="s">
        <v>20</v>
      </c>
      <c r="O28" s="35"/>
      <c r="P28" s="35"/>
    </row>
    <row r="29" spans="1:16" ht="15.95" customHeight="1" x14ac:dyDescent="0.15">
      <c r="A29" s="17"/>
      <c r="B29" s="18" t="s">
        <v>31</v>
      </c>
      <c r="C29" s="11" t="s">
        <v>18</v>
      </c>
      <c r="D29" s="12">
        <v>79</v>
      </c>
      <c r="E29" s="12">
        <v>2.5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f t="shared" si="2"/>
        <v>2.5</v>
      </c>
      <c r="N29" s="12">
        <f>SUM(M29,D29)</f>
        <v>81.5</v>
      </c>
      <c r="O29" s="35"/>
      <c r="P29" s="35"/>
    </row>
    <row r="30" spans="1:16" ht="15.95" customHeight="1" x14ac:dyDescent="0.15">
      <c r="A30" s="13"/>
      <c r="B30" s="19"/>
      <c r="C30" s="15" t="s">
        <v>19</v>
      </c>
      <c r="D30" s="16" t="s">
        <v>20</v>
      </c>
      <c r="E30" s="16">
        <f t="shared" ref="E30:L30" si="15">IF($M29=0,0,E29/$M29%)</f>
        <v>100</v>
      </c>
      <c r="F30" s="16">
        <f t="shared" si="15"/>
        <v>0</v>
      </c>
      <c r="G30" s="16">
        <f t="shared" si="15"/>
        <v>0</v>
      </c>
      <c r="H30" s="16">
        <f t="shared" si="15"/>
        <v>0</v>
      </c>
      <c r="I30" s="16">
        <f t="shared" si="15"/>
        <v>0</v>
      </c>
      <c r="J30" s="16">
        <f t="shared" si="15"/>
        <v>0</v>
      </c>
      <c r="K30" s="16">
        <f t="shared" si="15"/>
        <v>0</v>
      </c>
      <c r="L30" s="16">
        <f t="shared" si="15"/>
        <v>0</v>
      </c>
      <c r="M30" s="12">
        <f t="shared" si="2"/>
        <v>100</v>
      </c>
      <c r="N30" s="16" t="s">
        <v>20</v>
      </c>
      <c r="O30" s="35"/>
      <c r="P30" s="35"/>
    </row>
    <row r="31" spans="1:16" ht="15.95" customHeight="1" x14ac:dyDescent="0.15">
      <c r="A31" s="17"/>
      <c r="B31" s="18" t="s">
        <v>32</v>
      </c>
      <c r="C31" s="11" t="s">
        <v>18</v>
      </c>
      <c r="D31" s="12">
        <v>1546.7</v>
      </c>
      <c r="E31" s="12">
        <v>19.8</v>
      </c>
      <c r="F31" s="12">
        <v>0</v>
      </c>
      <c r="G31" s="12">
        <v>258.5</v>
      </c>
      <c r="H31" s="12">
        <v>283.10000000000002</v>
      </c>
      <c r="I31" s="12">
        <v>0</v>
      </c>
      <c r="J31" s="12">
        <v>0</v>
      </c>
      <c r="K31" s="12">
        <v>0</v>
      </c>
      <c r="L31" s="12">
        <v>117</v>
      </c>
      <c r="M31" s="12">
        <f t="shared" si="2"/>
        <v>678.40000000000009</v>
      </c>
      <c r="N31" s="12">
        <f>SUM(M31,D31)</f>
        <v>2225.1000000000004</v>
      </c>
      <c r="O31" s="35"/>
      <c r="P31" s="35"/>
    </row>
    <row r="32" spans="1:16" ht="15.95" customHeight="1" x14ac:dyDescent="0.15">
      <c r="A32" s="13"/>
      <c r="B32" s="19"/>
      <c r="C32" s="15" t="s">
        <v>19</v>
      </c>
      <c r="D32" s="16" t="s">
        <v>20</v>
      </c>
      <c r="E32" s="16">
        <f t="shared" ref="E32:L32" si="16">IF($M31=0,0,E31/$M31%)</f>
        <v>2.9186320754716979</v>
      </c>
      <c r="F32" s="16">
        <f t="shared" si="16"/>
        <v>0</v>
      </c>
      <c r="G32" s="16">
        <f t="shared" si="16"/>
        <v>38.104363207547166</v>
      </c>
      <c r="H32" s="16">
        <f t="shared" si="16"/>
        <v>41.730542452830186</v>
      </c>
      <c r="I32" s="16">
        <f t="shared" si="16"/>
        <v>0</v>
      </c>
      <c r="J32" s="16">
        <f t="shared" si="16"/>
        <v>0</v>
      </c>
      <c r="K32" s="16">
        <f t="shared" si="16"/>
        <v>0</v>
      </c>
      <c r="L32" s="16">
        <f t="shared" si="16"/>
        <v>17.246462264150942</v>
      </c>
      <c r="M32" s="12">
        <f t="shared" si="2"/>
        <v>100</v>
      </c>
      <c r="N32" s="16" t="s">
        <v>20</v>
      </c>
      <c r="O32" s="35"/>
      <c r="P32" s="35"/>
    </row>
    <row r="33" spans="1:16" ht="15.95" customHeight="1" x14ac:dyDescent="0.15">
      <c r="A33" s="17"/>
      <c r="B33" s="18" t="s">
        <v>33</v>
      </c>
      <c r="C33" s="11" t="s">
        <v>18</v>
      </c>
      <c r="D33" s="12">
        <v>17.899999999999999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f t="shared" si="2"/>
        <v>0</v>
      </c>
      <c r="N33" s="12">
        <f>SUM(M33,D33)</f>
        <v>17.899999999999999</v>
      </c>
      <c r="O33" s="35"/>
      <c r="P33" s="35"/>
    </row>
    <row r="34" spans="1:16" ht="15.95" customHeight="1" x14ac:dyDescent="0.15">
      <c r="A34" s="13"/>
      <c r="B34" s="19"/>
      <c r="C34" s="15" t="s">
        <v>19</v>
      </c>
      <c r="D34" s="16" t="s">
        <v>20</v>
      </c>
      <c r="E34" s="16">
        <f t="shared" ref="E34:L34" si="17">IF($M33=0,0,E33/$M33%)</f>
        <v>0</v>
      </c>
      <c r="F34" s="16">
        <f t="shared" si="17"/>
        <v>0</v>
      </c>
      <c r="G34" s="16">
        <f t="shared" si="17"/>
        <v>0</v>
      </c>
      <c r="H34" s="16">
        <f t="shared" si="17"/>
        <v>0</v>
      </c>
      <c r="I34" s="16">
        <f t="shared" si="17"/>
        <v>0</v>
      </c>
      <c r="J34" s="16">
        <f t="shared" si="17"/>
        <v>0</v>
      </c>
      <c r="K34" s="16">
        <f t="shared" si="17"/>
        <v>0</v>
      </c>
      <c r="L34" s="16">
        <f t="shared" si="17"/>
        <v>0</v>
      </c>
      <c r="M34" s="12">
        <f t="shared" si="2"/>
        <v>0</v>
      </c>
      <c r="N34" s="16" t="s">
        <v>20</v>
      </c>
      <c r="O34" s="35"/>
      <c r="P34" s="35"/>
    </row>
    <row r="35" spans="1:16" ht="15.95" customHeight="1" x14ac:dyDescent="0.15">
      <c r="A35" s="17"/>
      <c r="B35" s="18" t="s">
        <v>34</v>
      </c>
      <c r="C35" s="11" t="s">
        <v>18</v>
      </c>
      <c r="D35" s="12">
        <v>20.8</v>
      </c>
      <c r="E35" s="12">
        <v>0.8</v>
      </c>
      <c r="F35" s="12">
        <v>0</v>
      </c>
      <c r="G35" s="12">
        <v>0</v>
      </c>
      <c r="H35" s="12">
        <v>0</v>
      </c>
      <c r="I35" s="12">
        <v>39</v>
      </c>
      <c r="J35" s="12">
        <v>0</v>
      </c>
      <c r="K35" s="12">
        <v>0</v>
      </c>
      <c r="L35" s="12">
        <v>0</v>
      </c>
      <c r="M35" s="12">
        <f t="shared" si="2"/>
        <v>39.799999999999997</v>
      </c>
      <c r="N35" s="12">
        <f>SUM(M35,D35)</f>
        <v>60.599999999999994</v>
      </c>
      <c r="O35" s="35"/>
      <c r="P35" s="35"/>
    </row>
    <row r="36" spans="1:16" ht="15.95" customHeight="1" x14ac:dyDescent="0.15">
      <c r="A36" s="13"/>
      <c r="B36" s="19"/>
      <c r="C36" s="15" t="s">
        <v>19</v>
      </c>
      <c r="D36" s="16" t="s">
        <v>20</v>
      </c>
      <c r="E36" s="16">
        <f t="shared" ref="E36:L36" si="18">IF($M35=0,0,E35/$M35%)</f>
        <v>2.0100502512562817</v>
      </c>
      <c r="F36" s="16">
        <f t="shared" si="18"/>
        <v>0</v>
      </c>
      <c r="G36" s="16">
        <f t="shared" si="18"/>
        <v>0</v>
      </c>
      <c r="H36" s="16">
        <f t="shared" si="18"/>
        <v>0</v>
      </c>
      <c r="I36" s="16">
        <f t="shared" si="18"/>
        <v>97.989949748743726</v>
      </c>
      <c r="J36" s="16">
        <f t="shared" si="18"/>
        <v>0</v>
      </c>
      <c r="K36" s="16">
        <f t="shared" si="18"/>
        <v>0</v>
      </c>
      <c r="L36" s="16">
        <f t="shared" si="18"/>
        <v>0</v>
      </c>
      <c r="M36" s="12">
        <f t="shared" si="2"/>
        <v>100.00000000000001</v>
      </c>
      <c r="N36" s="16" t="s">
        <v>20</v>
      </c>
      <c r="O36" s="35"/>
      <c r="P36" s="35"/>
    </row>
    <row r="37" spans="1:16" ht="15.95" customHeight="1" x14ac:dyDescent="0.15">
      <c r="A37" s="17"/>
      <c r="B37" s="18" t="s">
        <v>35</v>
      </c>
      <c r="C37" s="11" t="s">
        <v>18</v>
      </c>
      <c r="D37" s="12">
        <v>642.9</v>
      </c>
      <c r="E37" s="12">
        <v>6.5</v>
      </c>
      <c r="F37" s="12">
        <v>131.69999999999999</v>
      </c>
      <c r="G37" s="12">
        <v>57</v>
      </c>
      <c r="H37" s="12">
        <v>395.8</v>
      </c>
      <c r="I37" s="12">
        <v>32.5</v>
      </c>
      <c r="J37" s="12">
        <v>0</v>
      </c>
      <c r="K37" s="12">
        <v>0</v>
      </c>
      <c r="L37" s="12">
        <v>1</v>
      </c>
      <c r="M37" s="12">
        <f t="shared" si="2"/>
        <v>624.5</v>
      </c>
      <c r="N37" s="12">
        <f>SUM(M37,D37)</f>
        <v>1267.4000000000001</v>
      </c>
      <c r="O37" s="35"/>
      <c r="P37" s="35"/>
    </row>
    <row r="38" spans="1:16" ht="15.95" customHeight="1" x14ac:dyDescent="0.15">
      <c r="A38" s="13"/>
      <c r="B38" s="19"/>
      <c r="C38" s="15" t="s">
        <v>19</v>
      </c>
      <c r="D38" s="16" t="s">
        <v>20</v>
      </c>
      <c r="E38" s="16">
        <f t="shared" ref="E38:L38" si="19">IF($M37=0,0,E37/$M37%)</f>
        <v>1.0408326661329064</v>
      </c>
      <c r="F38" s="16">
        <f t="shared" si="19"/>
        <v>21.088871096877501</v>
      </c>
      <c r="G38" s="16">
        <f t="shared" si="19"/>
        <v>9.1273018414731784</v>
      </c>
      <c r="H38" s="16">
        <f t="shared" si="19"/>
        <v>63.3787029623699</v>
      </c>
      <c r="I38" s="16">
        <f t="shared" si="19"/>
        <v>5.2041633306645316</v>
      </c>
      <c r="J38" s="16">
        <f t="shared" si="19"/>
        <v>0</v>
      </c>
      <c r="K38" s="16">
        <f t="shared" si="19"/>
        <v>0</v>
      </c>
      <c r="L38" s="16">
        <f t="shared" si="19"/>
        <v>0.16012810248198558</v>
      </c>
      <c r="M38" s="12">
        <f t="shared" si="2"/>
        <v>100</v>
      </c>
      <c r="N38" s="16" t="s">
        <v>20</v>
      </c>
      <c r="O38" s="35"/>
      <c r="P38" s="35"/>
    </row>
    <row r="39" spans="1:16" ht="15.95" customHeight="1" x14ac:dyDescent="0.15">
      <c r="A39" s="17"/>
      <c r="B39" s="18" t="s">
        <v>36</v>
      </c>
      <c r="C39" s="11" t="s">
        <v>18</v>
      </c>
      <c r="D39" s="12">
        <v>252.5</v>
      </c>
      <c r="E39" s="12">
        <v>735.6</v>
      </c>
      <c r="F39" s="12">
        <v>1112.8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f t="shared" si="2"/>
        <v>1848.4</v>
      </c>
      <c r="N39" s="12">
        <f>SUM(M39,D39)</f>
        <v>2100.9</v>
      </c>
      <c r="O39" s="35"/>
      <c r="P39" s="35"/>
    </row>
    <row r="40" spans="1:16" ht="15.95" customHeight="1" x14ac:dyDescent="0.15">
      <c r="A40" s="13"/>
      <c r="B40" s="19"/>
      <c r="C40" s="15" t="s">
        <v>19</v>
      </c>
      <c r="D40" s="16" t="s">
        <v>20</v>
      </c>
      <c r="E40" s="16">
        <f t="shared" ref="E40:L40" si="20">IF($M39=0,0,E39/$M39%)</f>
        <v>39.796580826660893</v>
      </c>
      <c r="F40" s="16">
        <f t="shared" si="20"/>
        <v>60.203419173339093</v>
      </c>
      <c r="G40" s="16">
        <f t="shared" si="20"/>
        <v>0</v>
      </c>
      <c r="H40" s="16">
        <f t="shared" si="20"/>
        <v>0</v>
      </c>
      <c r="I40" s="16">
        <f t="shared" si="20"/>
        <v>0</v>
      </c>
      <c r="J40" s="16">
        <f t="shared" si="20"/>
        <v>0</v>
      </c>
      <c r="K40" s="16">
        <f t="shared" si="20"/>
        <v>0</v>
      </c>
      <c r="L40" s="16">
        <f t="shared" si="20"/>
        <v>0</v>
      </c>
      <c r="M40" s="12">
        <f t="shared" si="2"/>
        <v>99.999999999999986</v>
      </c>
      <c r="N40" s="16" t="s">
        <v>20</v>
      </c>
      <c r="O40" s="35"/>
      <c r="P40" s="35"/>
    </row>
    <row r="41" spans="1:16" ht="15.95" customHeight="1" x14ac:dyDescent="0.15">
      <c r="A41" s="17"/>
      <c r="B41" s="18" t="s">
        <v>37</v>
      </c>
      <c r="C41" s="11" t="s">
        <v>18</v>
      </c>
      <c r="D41" s="12">
        <v>305.7</v>
      </c>
      <c r="E41" s="12">
        <v>7.8</v>
      </c>
      <c r="F41" s="12">
        <v>0</v>
      </c>
      <c r="G41" s="12">
        <v>0</v>
      </c>
      <c r="H41" s="12">
        <v>0</v>
      </c>
      <c r="I41" s="12">
        <v>56.4</v>
      </c>
      <c r="J41" s="12"/>
      <c r="K41" s="12"/>
      <c r="L41" s="12"/>
      <c r="M41" s="12">
        <f t="shared" si="2"/>
        <v>64.2</v>
      </c>
      <c r="N41" s="12">
        <f>SUM(M41,D41)</f>
        <v>369.9</v>
      </c>
      <c r="O41" s="35"/>
      <c r="P41" s="35"/>
    </row>
    <row r="42" spans="1:16" ht="15.95" customHeight="1" x14ac:dyDescent="0.15">
      <c r="A42" s="13"/>
      <c r="B42" s="19"/>
      <c r="C42" s="15" t="s">
        <v>19</v>
      </c>
      <c r="D42" s="16" t="s">
        <v>20</v>
      </c>
      <c r="E42" s="16">
        <f t="shared" ref="E42:L42" si="21">IF($M41=0,0,E41/$M41%)</f>
        <v>12.149532710280374</v>
      </c>
      <c r="F42" s="16">
        <f t="shared" si="21"/>
        <v>0</v>
      </c>
      <c r="G42" s="16">
        <f t="shared" si="21"/>
        <v>0</v>
      </c>
      <c r="H42" s="16">
        <f t="shared" si="21"/>
        <v>0</v>
      </c>
      <c r="I42" s="16">
        <f t="shared" si="21"/>
        <v>87.850467289719617</v>
      </c>
      <c r="J42" s="16">
        <f t="shared" si="21"/>
        <v>0</v>
      </c>
      <c r="K42" s="16">
        <f t="shared" si="21"/>
        <v>0</v>
      </c>
      <c r="L42" s="16">
        <f t="shared" si="21"/>
        <v>0</v>
      </c>
      <c r="M42" s="12">
        <f t="shared" si="2"/>
        <v>99.999999999999986</v>
      </c>
      <c r="N42" s="16" t="s">
        <v>20</v>
      </c>
      <c r="O42" s="35"/>
      <c r="P42" s="35"/>
    </row>
    <row r="43" spans="1:16" ht="15.95" customHeight="1" x14ac:dyDescent="0.15">
      <c r="A43" s="17"/>
      <c r="B43" s="18" t="s">
        <v>38</v>
      </c>
      <c r="C43" s="11" t="s">
        <v>18</v>
      </c>
      <c r="D43" s="12">
        <v>15.7</v>
      </c>
      <c r="E43" s="12">
        <v>0.7</v>
      </c>
      <c r="F43" s="12">
        <v>0</v>
      </c>
      <c r="G43" s="12">
        <v>2.1</v>
      </c>
      <c r="H43" s="12">
        <v>34.299999999999997</v>
      </c>
      <c r="I43" s="12">
        <v>129.30000000000001</v>
      </c>
      <c r="J43" s="12">
        <v>77.3</v>
      </c>
      <c r="K43" s="12">
        <v>0</v>
      </c>
      <c r="L43" s="12">
        <v>1.2</v>
      </c>
      <c r="M43" s="12">
        <f t="shared" si="2"/>
        <v>244.89999999999998</v>
      </c>
      <c r="N43" s="12">
        <f>SUM(M43,D43)</f>
        <v>260.59999999999997</v>
      </c>
      <c r="O43" s="35"/>
      <c r="P43" s="35"/>
    </row>
    <row r="44" spans="1:16" ht="15.95" customHeight="1" x14ac:dyDescent="0.15">
      <c r="A44" s="13"/>
      <c r="B44" s="19"/>
      <c r="C44" s="15" t="s">
        <v>19</v>
      </c>
      <c r="D44" s="16" t="s">
        <v>20</v>
      </c>
      <c r="E44" s="16">
        <f t="shared" ref="E44:L44" si="22">IF($M43=0,0,E43/$M43%)</f>
        <v>0.28583095140873827</v>
      </c>
      <c r="F44" s="16">
        <f t="shared" si="22"/>
        <v>0</v>
      </c>
      <c r="G44" s="16">
        <f t="shared" si="22"/>
        <v>0.85749285422621491</v>
      </c>
      <c r="H44" s="16">
        <f t="shared" si="22"/>
        <v>14.005716619028174</v>
      </c>
      <c r="I44" s="16">
        <f t="shared" si="22"/>
        <v>52.797060024499807</v>
      </c>
      <c r="J44" s="16">
        <f t="shared" si="22"/>
        <v>31.563903634136384</v>
      </c>
      <c r="K44" s="16">
        <f t="shared" si="22"/>
        <v>0</v>
      </c>
      <c r="L44" s="16">
        <f t="shared" si="22"/>
        <v>0.4899959167006942</v>
      </c>
      <c r="M44" s="12">
        <f t="shared" si="2"/>
        <v>100.00000000000001</v>
      </c>
      <c r="N44" s="16" t="s">
        <v>20</v>
      </c>
      <c r="O44" s="35"/>
      <c r="P44" s="35"/>
    </row>
    <row r="45" spans="1:16" ht="15.95" customHeight="1" x14ac:dyDescent="0.15">
      <c r="A45" s="17"/>
      <c r="B45" s="18" t="s">
        <v>39</v>
      </c>
      <c r="C45" s="11" t="s">
        <v>18</v>
      </c>
      <c r="D45" s="12">
        <v>71.600000000000009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f t="shared" si="2"/>
        <v>0</v>
      </c>
      <c r="N45" s="12">
        <f>SUM(M45,D45)</f>
        <v>71.600000000000009</v>
      </c>
      <c r="O45" s="35"/>
      <c r="P45" s="35"/>
    </row>
    <row r="46" spans="1:16" ht="15.95" customHeight="1" x14ac:dyDescent="0.15">
      <c r="A46" s="13"/>
      <c r="B46" s="19"/>
      <c r="C46" s="15" t="s">
        <v>19</v>
      </c>
      <c r="D46" s="16" t="s">
        <v>20</v>
      </c>
      <c r="E46" s="16">
        <f t="shared" ref="E46:L46" si="23">IF($M45=0,0,E45/$M45%)</f>
        <v>0</v>
      </c>
      <c r="F46" s="16">
        <f t="shared" si="23"/>
        <v>0</v>
      </c>
      <c r="G46" s="16">
        <f t="shared" si="23"/>
        <v>0</v>
      </c>
      <c r="H46" s="16">
        <f t="shared" si="23"/>
        <v>0</v>
      </c>
      <c r="I46" s="16">
        <f t="shared" si="23"/>
        <v>0</v>
      </c>
      <c r="J46" s="16">
        <f t="shared" si="23"/>
        <v>0</v>
      </c>
      <c r="K46" s="16">
        <f t="shared" si="23"/>
        <v>0</v>
      </c>
      <c r="L46" s="16">
        <f t="shared" si="23"/>
        <v>0</v>
      </c>
      <c r="M46" s="12">
        <f t="shared" si="2"/>
        <v>0</v>
      </c>
      <c r="N46" s="16" t="s">
        <v>20</v>
      </c>
      <c r="O46" s="35"/>
      <c r="P46" s="35"/>
    </row>
    <row r="47" spans="1:16" ht="15.95" customHeight="1" x14ac:dyDescent="0.15">
      <c r="A47" s="17"/>
      <c r="B47" s="18" t="s">
        <v>40</v>
      </c>
      <c r="C47" s="11" t="s">
        <v>18</v>
      </c>
      <c r="D47" s="12">
        <v>0.2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f t="shared" si="2"/>
        <v>0</v>
      </c>
      <c r="N47" s="12">
        <f>SUM(M47,D47)</f>
        <v>0.2</v>
      </c>
      <c r="O47" s="35"/>
      <c r="P47" s="35"/>
    </row>
    <row r="48" spans="1:16" ht="15.95" customHeight="1" x14ac:dyDescent="0.15">
      <c r="A48" s="13"/>
      <c r="B48" s="19"/>
      <c r="C48" s="15" t="s">
        <v>19</v>
      </c>
      <c r="D48" s="16" t="s">
        <v>20</v>
      </c>
      <c r="E48" s="16">
        <f t="shared" ref="E48:L48" si="24">IF($M47=0,0,E47/$M47%)</f>
        <v>0</v>
      </c>
      <c r="F48" s="16">
        <f t="shared" si="24"/>
        <v>0</v>
      </c>
      <c r="G48" s="16">
        <f t="shared" si="24"/>
        <v>0</v>
      </c>
      <c r="H48" s="16">
        <f t="shared" si="24"/>
        <v>0</v>
      </c>
      <c r="I48" s="16">
        <f t="shared" si="24"/>
        <v>0</v>
      </c>
      <c r="J48" s="16">
        <f t="shared" si="24"/>
        <v>0</v>
      </c>
      <c r="K48" s="16">
        <f t="shared" si="24"/>
        <v>0</v>
      </c>
      <c r="L48" s="16">
        <f t="shared" si="24"/>
        <v>0</v>
      </c>
      <c r="M48" s="12">
        <f t="shared" si="2"/>
        <v>0</v>
      </c>
      <c r="N48" s="16" t="s">
        <v>20</v>
      </c>
      <c r="O48" s="35"/>
      <c r="P48" s="35"/>
    </row>
    <row r="49" spans="1:16" ht="15.95" customHeight="1" x14ac:dyDescent="0.15">
      <c r="A49" s="17"/>
      <c r="B49" s="18" t="s">
        <v>41</v>
      </c>
      <c r="C49" s="11" t="s">
        <v>18</v>
      </c>
      <c r="D49" s="12">
        <v>3.2</v>
      </c>
      <c r="E49" s="12">
        <v>2.2000000000000002</v>
      </c>
      <c r="F49" s="12">
        <v>0</v>
      </c>
      <c r="G49" s="12">
        <v>0.2</v>
      </c>
      <c r="H49" s="12">
        <v>0</v>
      </c>
      <c r="I49" s="12">
        <v>8.6999999999999993</v>
      </c>
      <c r="J49" s="12">
        <v>0</v>
      </c>
      <c r="K49" s="12">
        <v>0</v>
      </c>
      <c r="L49" s="12">
        <v>0</v>
      </c>
      <c r="M49" s="12">
        <f t="shared" si="2"/>
        <v>11.1</v>
      </c>
      <c r="N49" s="12">
        <f>SUM(M49,D49)</f>
        <v>14.3</v>
      </c>
      <c r="O49" s="35"/>
      <c r="P49" s="35"/>
    </row>
    <row r="50" spans="1:16" ht="15.95" customHeight="1" x14ac:dyDescent="0.15">
      <c r="A50" s="13"/>
      <c r="B50" s="19"/>
      <c r="C50" s="15" t="s">
        <v>19</v>
      </c>
      <c r="D50" s="16" t="s">
        <v>20</v>
      </c>
      <c r="E50" s="16">
        <f t="shared" ref="E50:L50" si="25">IF($M49=0,0,E49/$M49%)</f>
        <v>19.81981981981982</v>
      </c>
      <c r="F50" s="16">
        <f t="shared" si="25"/>
        <v>0</v>
      </c>
      <c r="G50" s="16">
        <f t="shared" si="25"/>
        <v>1.8018018018018018</v>
      </c>
      <c r="H50" s="16">
        <f t="shared" si="25"/>
        <v>0</v>
      </c>
      <c r="I50" s="16">
        <f t="shared" si="25"/>
        <v>78.378378378378372</v>
      </c>
      <c r="J50" s="16">
        <f t="shared" si="25"/>
        <v>0</v>
      </c>
      <c r="K50" s="16">
        <f t="shared" si="25"/>
        <v>0</v>
      </c>
      <c r="L50" s="16">
        <f t="shared" si="25"/>
        <v>0</v>
      </c>
      <c r="M50" s="12">
        <f t="shared" si="2"/>
        <v>100</v>
      </c>
      <c r="N50" s="16" t="s">
        <v>20</v>
      </c>
      <c r="O50" s="35"/>
      <c r="P50" s="35"/>
    </row>
    <row r="51" spans="1:16" ht="15.95" customHeight="1" x14ac:dyDescent="0.15">
      <c r="A51" s="17"/>
      <c r="B51" s="18" t="s">
        <v>42</v>
      </c>
      <c r="C51" s="11" t="s">
        <v>18</v>
      </c>
      <c r="D51" s="12">
        <v>0</v>
      </c>
      <c r="E51" s="12"/>
      <c r="F51" s="12"/>
      <c r="G51" s="12"/>
      <c r="H51" s="12"/>
      <c r="I51" s="12"/>
      <c r="J51" s="12"/>
      <c r="K51" s="12"/>
      <c r="L51" s="12"/>
      <c r="M51" s="12">
        <f t="shared" si="2"/>
        <v>0</v>
      </c>
      <c r="N51" s="12">
        <f>SUM(M51,D51)</f>
        <v>0</v>
      </c>
      <c r="O51" s="35"/>
      <c r="P51" s="35"/>
    </row>
    <row r="52" spans="1:16" ht="15.95" customHeight="1" x14ac:dyDescent="0.15">
      <c r="A52" s="13"/>
      <c r="B52" s="19"/>
      <c r="C52" s="15" t="s">
        <v>19</v>
      </c>
      <c r="D52" s="16" t="s">
        <v>20</v>
      </c>
      <c r="E52" s="16">
        <f t="shared" ref="E52:L52" si="26">IF($M51=0,0,E51/$M51%)</f>
        <v>0</v>
      </c>
      <c r="F52" s="16">
        <f t="shared" si="26"/>
        <v>0</v>
      </c>
      <c r="G52" s="16">
        <f t="shared" si="26"/>
        <v>0</v>
      </c>
      <c r="H52" s="16">
        <f t="shared" si="26"/>
        <v>0</v>
      </c>
      <c r="I52" s="16">
        <f t="shared" si="26"/>
        <v>0</v>
      </c>
      <c r="J52" s="16">
        <f t="shared" si="26"/>
        <v>0</v>
      </c>
      <c r="K52" s="16">
        <f t="shared" si="26"/>
        <v>0</v>
      </c>
      <c r="L52" s="16">
        <f t="shared" si="26"/>
        <v>0</v>
      </c>
      <c r="M52" s="12">
        <f t="shared" si="2"/>
        <v>0</v>
      </c>
      <c r="N52" s="16" t="s">
        <v>20</v>
      </c>
      <c r="O52" s="35"/>
      <c r="P52" s="35"/>
    </row>
    <row r="53" spans="1:16" ht="15.95" customHeight="1" x14ac:dyDescent="0.15">
      <c r="A53" s="17"/>
      <c r="B53" s="18" t="s">
        <v>43</v>
      </c>
      <c r="C53" s="11" t="s">
        <v>18</v>
      </c>
      <c r="D53" s="12">
        <v>1594.1</v>
      </c>
      <c r="E53" s="12">
        <v>2.8</v>
      </c>
      <c r="F53" s="12">
        <v>0</v>
      </c>
      <c r="G53" s="12">
        <v>0</v>
      </c>
      <c r="H53" s="12">
        <v>634.29999999999995</v>
      </c>
      <c r="I53" s="12">
        <v>212.6</v>
      </c>
      <c r="J53" s="12">
        <v>0</v>
      </c>
      <c r="K53" s="12">
        <v>0</v>
      </c>
      <c r="L53" s="12">
        <v>0</v>
      </c>
      <c r="M53" s="12">
        <v>849.69999999999993</v>
      </c>
      <c r="N53" s="12">
        <f>SUM(M53,D53)</f>
        <v>2443.7999999999997</v>
      </c>
      <c r="O53" s="35"/>
      <c r="P53" s="35"/>
    </row>
    <row r="54" spans="1:16" ht="15.95" customHeight="1" x14ac:dyDescent="0.15">
      <c r="A54" s="13"/>
      <c r="B54" s="19"/>
      <c r="C54" s="15" t="s">
        <v>19</v>
      </c>
      <c r="D54" s="16" t="s">
        <v>20</v>
      </c>
      <c r="E54" s="16">
        <f t="shared" ref="E54:L54" si="27">IF($M53=0,0,E53/$M53%)</f>
        <v>0.32952806873014001</v>
      </c>
      <c r="F54" s="16">
        <f t="shared" si="27"/>
        <v>0</v>
      </c>
      <c r="G54" s="16">
        <f t="shared" si="27"/>
        <v>0</v>
      </c>
      <c r="H54" s="16">
        <f t="shared" si="27"/>
        <v>74.649876426974217</v>
      </c>
      <c r="I54" s="16">
        <f t="shared" si="27"/>
        <v>25.020595504295635</v>
      </c>
      <c r="J54" s="16">
        <f t="shared" si="27"/>
        <v>0</v>
      </c>
      <c r="K54" s="16">
        <f t="shared" si="27"/>
        <v>0</v>
      </c>
      <c r="L54" s="16">
        <f t="shared" si="27"/>
        <v>0</v>
      </c>
      <c r="M54" s="12">
        <f t="shared" si="2"/>
        <v>100</v>
      </c>
      <c r="N54" s="16" t="s">
        <v>20</v>
      </c>
      <c r="O54" s="35"/>
      <c r="P54" s="35"/>
    </row>
    <row r="55" spans="1:16" ht="15.95" customHeight="1" x14ac:dyDescent="0.15">
      <c r="A55" s="17"/>
      <c r="B55" s="18" t="s">
        <v>44</v>
      </c>
      <c r="C55" s="11" t="s">
        <v>18</v>
      </c>
      <c r="D55" s="12">
        <v>192.8</v>
      </c>
      <c r="E55" s="12">
        <v>9.8000000000000007</v>
      </c>
      <c r="F55" s="12">
        <v>0</v>
      </c>
      <c r="G55" s="12">
        <v>56.3</v>
      </c>
      <c r="H55" s="12">
        <v>30.2</v>
      </c>
      <c r="I55" s="12">
        <v>22.1</v>
      </c>
      <c r="J55" s="12">
        <v>0</v>
      </c>
      <c r="K55" s="12">
        <v>0</v>
      </c>
      <c r="L55" s="12">
        <v>0</v>
      </c>
      <c r="M55" s="12">
        <f t="shared" si="2"/>
        <v>118.4</v>
      </c>
      <c r="N55" s="12">
        <f>SUM(M55,D55)</f>
        <v>311.20000000000005</v>
      </c>
      <c r="O55" s="35"/>
      <c r="P55" s="35"/>
    </row>
    <row r="56" spans="1:16" ht="15.95" customHeight="1" x14ac:dyDescent="0.15">
      <c r="A56" s="13"/>
      <c r="B56" s="19"/>
      <c r="C56" s="15" t="s">
        <v>19</v>
      </c>
      <c r="D56" s="16" t="s">
        <v>20</v>
      </c>
      <c r="E56" s="16">
        <f t="shared" ref="E56:L56" si="28">IF($M55=0,0,E55/$M55%)</f>
        <v>8.2770270270270263</v>
      </c>
      <c r="F56" s="16">
        <f t="shared" si="28"/>
        <v>0</v>
      </c>
      <c r="G56" s="16">
        <f t="shared" si="28"/>
        <v>47.55067567567567</v>
      </c>
      <c r="H56" s="16">
        <f t="shared" si="28"/>
        <v>25.506756756756754</v>
      </c>
      <c r="I56" s="16">
        <f t="shared" si="28"/>
        <v>18.66554054054054</v>
      </c>
      <c r="J56" s="16">
        <f t="shared" si="28"/>
        <v>0</v>
      </c>
      <c r="K56" s="16">
        <f t="shared" si="28"/>
        <v>0</v>
      </c>
      <c r="L56" s="16">
        <f t="shared" si="28"/>
        <v>0</v>
      </c>
      <c r="M56" s="12">
        <f t="shared" si="2"/>
        <v>100</v>
      </c>
      <c r="N56" s="16" t="s">
        <v>20</v>
      </c>
      <c r="O56" s="35"/>
      <c r="P56" s="35"/>
    </row>
    <row r="57" spans="1:16" ht="15.95" customHeight="1" x14ac:dyDescent="0.15">
      <c r="A57" s="17"/>
      <c r="B57" s="18" t="s">
        <v>45</v>
      </c>
      <c r="C57" s="11" t="s">
        <v>18</v>
      </c>
      <c r="D57" s="12">
        <v>161.19999999999999</v>
      </c>
      <c r="E57" s="12">
        <v>2.2000000000000002</v>
      </c>
      <c r="F57" s="12">
        <v>0</v>
      </c>
      <c r="G57" s="12">
        <v>0.2</v>
      </c>
      <c r="H57" s="12">
        <v>50.5</v>
      </c>
      <c r="I57" s="12">
        <v>11</v>
      </c>
      <c r="J57" s="12"/>
      <c r="K57" s="12">
        <v>0</v>
      </c>
      <c r="L57" s="12">
        <v>0</v>
      </c>
      <c r="M57" s="12">
        <f t="shared" si="2"/>
        <v>63.9</v>
      </c>
      <c r="N57" s="12">
        <f>SUM(M57,D57)</f>
        <v>225.1</v>
      </c>
      <c r="O57" s="35"/>
      <c r="P57" s="35"/>
    </row>
    <row r="58" spans="1:16" ht="15.95" customHeight="1" x14ac:dyDescent="0.15">
      <c r="A58" s="13"/>
      <c r="B58" s="19"/>
      <c r="C58" s="15" t="s">
        <v>19</v>
      </c>
      <c r="D58" s="16" t="s">
        <v>20</v>
      </c>
      <c r="E58" s="16">
        <f t="shared" ref="E58:L58" si="29">IF($M57=0,0,E57/$M57%)</f>
        <v>3.4428794992175278</v>
      </c>
      <c r="F58" s="16">
        <f t="shared" si="29"/>
        <v>0</v>
      </c>
      <c r="G58" s="16">
        <f t="shared" si="29"/>
        <v>0.3129890453834116</v>
      </c>
      <c r="H58" s="16">
        <f t="shared" si="29"/>
        <v>79.029733959311429</v>
      </c>
      <c r="I58" s="16">
        <f t="shared" si="29"/>
        <v>17.214397496087635</v>
      </c>
      <c r="J58" s="16">
        <f t="shared" si="29"/>
        <v>0</v>
      </c>
      <c r="K58" s="16">
        <f t="shared" si="29"/>
        <v>0</v>
      </c>
      <c r="L58" s="16">
        <f t="shared" si="29"/>
        <v>0</v>
      </c>
      <c r="M58" s="12">
        <f t="shared" si="2"/>
        <v>100</v>
      </c>
      <c r="N58" s="16" t="s">
        <v>20</v>
      </c>
      <c r="O58" s="35"/>
      <c r="P58" s="35"/>
    </row>
    <row r="59" spans="1:16" ht="15.95" customHeight="1" x14ac:dyDescent="0.15">
      <c r="A59" s="17"/>
      <c r="B59" s="18" t="s">
        <v>46</v>
      </c>
      <c r="C59" s="11" t="s">
        <v>18</v>
      </c>
      <c r="D59" s="12">
        <v>498.4</v>
      </c>
      <c r="E59" s="12">
        <v>0</v>
      </c>
      <c r="F59" s="12">
        <v>0</v>
      </c>
      <c r="G59" s="12">
        <v>3.9</v>
      </c>
      <c r="H59" s="12">
        <v>0</v>
      </c>
      <c r="I59" s="12">
        <v>120</v>
      </c>
      <c r="J59" s="12"/>
      <c r="K59" s="12"/>
      <c r="L59" s="12"/>
      <c r="M59" s="12">
        <f t="shared" si="2"/>
        <v>123.9</v>
      </c>
      <c r="N59" s="12">
        <f>SUM(M59,D59)</f>
        <v>622.29999999999995</v>
      </c>
      <c r="O59" s="35"/>
      <c r="P59" s="35"/>
    </row>
    <row r="60" spans="1:16" ht="15.95" customHeight="1" x14ac:dyDescent="0.15">
      <c r="A60" s="13"/>
      <c r="B60" s="19"/>
      <c r="C60" s="15" t="s">
        <v>19</v>
      </c>
      <c r="D60" s="16" t="s">
        <v>20</v>
      </c>
      <c r="E60" s="16">
        <f t="shared" ref="E60:L60" si="30">IF($M59=0,0,E59/$M59%)</f>
        <v>0</v>
      </c>
      <c r="F60" s="16">
        <f t="shared" si="30"/>
        <v>0</v>
      </c>
      <c r="G60" s="16">
        <f t="shared" si="30"/>
        <v>3.1476997578692489</v>
      </c>
      <c r="H60" s="16">
        <f t="shared" si="30"/>
        <v>0</v>
      </c>
      <c r="I60" s="16">
        <f t="shared" si="30"/>
        <v>96.852300242130738</v>
      </c>
      <c r="J60" s="16">
        <f t="shared" si="30"/>
        <v>0</v>
      </c>
      <c r="K60" s="16">
        <f t="shared" si="30"/>
        <v>0</v>
      </c>
      <c r="L60" s="16">
        <f t="shared" si="30"/>
        <v>0</v>
      </c>
      <c r="M60" s="12">
        <f t="shared" si="2"/>
        <v>99.999999999999986</v>
      </c>
      <c r="N60" s="16" t="s">
        <v>20</v>
      </c>
      <c r="O60" s="35"/>
      <c r="P60" s="35"/>
    </row>
    <row r="61" spans="1:16" ht="15.95" customHeight="1" x14ac:dyDescent="0.15">
      <c r="A61" s="17"/>
      <c r="B61" s="18" t="s">
        <v>47</v>
      </c>
      <c r="C61" s="11" t="s">
        <v>18</v>
      </c>
      <c r="D61" s="12">
        <v>183.4</v>
      </c>
      <c r="E61" s="12"/>
      <c r="F61" s="12"/>
      <c r="G61" s="12"/>
      <c r="H61" s="12"/>
      <c r="I61" s="12"/>
      <c r="J61" s="12">
        <v>0</v>
      </c>
      <c r="K61" s="12">
        <v>0</v>
      </c>
      <c r="L61" s="12">
        <v>0</v>
      </c>
      <c r="M61" s="12">
        <f t="shared" si="2"/>
        <v>0</v>
      </c>
      <c r="N61" s="12">
        <f>SUM(M61,D61)</f>
        <v>183.4</v>
      </c>
      <c r="O61" s="35"/>
      <c r="P61" s="35"/>
    </row>
    <row r="62" spans="1:16" ht="15.95" customHeight="1" x14ac:dyDescent="0.15">
      <c r="A62" s="13"/>
      <c r="B62" s="19"/>
      <c r="C62" s="15" t="s">
        <v>19</v>
      </c>
      <c r="D62" s="16" t="s">
        <v>20</v>
      </c>
      <c r="E62" s="16">
        <f t="shared" ref="E62:L62" si="31">IF($M61=0,0,E61/$M61%)</f>
        <v>0</v>
      </c>
      <c r="F62" s="16">
        <f t="shared" si="31"/>
        <v>0</v>
      </c>
      <c r="G62" s="16">
        <f t="shared" si="31"/>
        <v>0</v>
      </c>
      <c r="H62" s="16">
        <f t="shared" si="31"/>
        <v>0</v>
      </c>
      <c r="I62" s="16">
        <f t="shared" si="31"/>
        <v>0</v>
      </c>
      <c r="J62" s="16">
        <f t="shared" si="31"/>
        <v>0</v>
      </c>
      <c r="K62" s="16">
        <f t="shared" si="31"/>
        <v>0</v>
      </c>
      <c r="L62" s="16">
        <f t="shared" si="31"/>
        <v>0</v>
      </c>
      <c r="M62" s="12">
        <f t="shared" si="2"/>
        <v>0</v>
      </c>
      <c r="N62" s="16" t="s">
        <v>20</v>
      </c>
      <c r="O62" s="35"/>
      <c r="P62" s="35"/>
    </row>
    <row r="63" spans="1:16" ht="15.95" customHeight="1" x14ac:dyDescent="0.15">
      <c r="A63" s="17"/>
      <c r="B63" s="18" t="s">
        <v>48</v>
      </c>
      <c r="C63" s="11" t="s">
        <v>18</v>
      </c>
      <c r="D63" s="12">
        <v>0</v>
      </c>
      <c r="E63" s="12">
        <v>0</v>
      </c>
      <c r="F63" s="12">
        <v>0</v>
      </c>
      <c r="G63" s="12">
        <v>10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f t="shared" si="2"/>
        <v>10</v>
      </c>
      <c r="N63" s="12">
        <f>SUM(M63,D63)</f>
        <v>10</v>
      </c>
      <c r="O63" s="35"/>
      <c r="P63" s="35"/>
    </row>
    <row r="64" spans="1:16" ht="15.95" customHeight="1" x14ac:dyDescent="0.15">
      <c r="A64" s="13"/>
      <c r="B64" s="19"/>
      <c r="C64" s="15" t="s">
        <v>19</v>
      </c>
      <c r="D64" s="16" t="s">
        <v>20</v>
      </c>
      <c r="E64" s="16">
        <f t="shared" ref="E64:L64" si="32">IF($M63=0,0,E63/$M63%)</f>
        <v>0</v>
      </c>
      <c r="F64" s="16">
        <f t="shared" si="32"/>
        <v>0</v>
      </c>
      <c r="G64" s="16">
        <f t="shared" si="32"/>
        <v>100</v>
      </c>
      <c r="H64" s="16">
        <f t="shared" si="32"/>
        <v>0</v>
      </c>
      <c r="I64" s="16">
        <f t="shared" si="32"/>
        <v>0</v>
      </c>
      <c r="J64" s="16">
        <f t="shared" si="32"/>
        <v>0</v>
      </c>
      <c r="K64" s="16">
        <f t="shared" si="32"/>
        <v>0</v>
      </c>
      <c r="L64" s="16">
        <f t="shared" si="32"/>
        <v>0</v>
      </c>
      <c r="M64" s="12">
        <f t="shared" si="2"/>
        <v>100</v>
      </c>
      <c r="N64" s="16" t="s">
        <v>20</v>
      </c>
      <c r="O64" s="35"/>
      <c r="P64" s="35"/>
    </row>
    <row r="65" spans="1:16" ht="15.95" customHeight="1" x14ac:dyDescent="0.15">
      <c r="A65" s="17"/>
      <c r="B65" s="18" t="s">
        <v>49</v>
      </c>
      <c r="C65" s="11" t="s">
        <v>18</v>
      </c>
      <c r="D65" s="12">
        <v>0</v>
      </c>
      <c r="E65" s="12"/>
      <c r="F65" s="12"/>
      <c r="G65" s="12"/>
      <c r="H65" s="12"/>
      <c r="I65" s="12"/>
      <c r="J65" s="12"/>
      <c r="K65" s="12"/>
      <c r="L65" s="12"/>
      <c r="M65" s="12">
        <f t="shared" si="2"/>
        <v>0</v>
      </c>
      <c r="N65" s="12">
        <f>SUM(M65,D65)</f>
        <v>0</v>
      </c>
      <c r="O65" s="35"/>
      <c r="P65" s="35"/>
    </row>
    <row r="66" spans="1:16" ht="15.95" customHeight="1" x14ac:dyDescent="0.15">
      <c r="A66" s="13"/>
      <c r="B66" s="19"/>
      <c r="C66" s="15" t="s">
        <v>19</v>
      </c>
      <c r="D66" s="16" t="s">
        <v>20</v>
      </c>
      <c r="E66" s="16">
        <f t="shared" ref="E66:L66" si="33">IF($M65=0,0,E65/$M65%)</f>
        <v>0</v>
      </c>
      <c r="F66" s="16">
        <f t="shared" si="33"/>
        <v>0</v>
      </c>
      <c r="G66" s="16">
        <f t="shared" si="33"/>
        <v>0</v>
      </c>
      <c r="H66" s="16">
        <f t="shared" si="33"/>
        <v>0</v>
      </c>
      <c r="I66" s="16">
        <f t="shared" si="33"/>
        <v>0</v>
      </c>
      <c r="J66" s="16">
        <f t="shared" si="33"/>
        <v>0</v>
      </c>
      <c r="K66" s="16">
        <f t="shared" si="33"/>
        <v>0</v>
      </c>
      <c r="L66" s="16">
        <f t="shared" si="33"/>
        <v>0</v>
      </c>
      <c r="M66" s="12">
        <f t="shared" si="2"/>
        <v>0</v>
      </c>
      <c r="N66" s="16" t="s">
        <v>20</v>
      </c>
      <c r="O66" s="35"/>
      <c r="P66" s="35"/>
    </row>
    <row r="67" spans="1:16" ht="15.95" customHeight="1" x14ac:dyDescent="0.15">
      <c r="A67" s="17"/>
      <c r="B67" s="18" t="s">
        <v>50</v>
      </c>
      <c r="C67" s="11" t="s">
        <v>18</v>
      </c>
      <c r="D67" s="12">
        <v>0</v>
      </c>
      <c r="E67" s="12"/>
      <c r="F67" s="12"/>
      <c r="G67" s="12"/>
      <c r="H67" s="12"/>
      <c r="I67" s="12"/>
      <c r="J67" s="12"/>
      <c r="K67" s="12"/>
      <c r="L67" s="12"/>
      <c r="M67" s="12">
        <f t="shared" si="2"/>
        <v>0</v>
      </c>
      <c r="N67" s="12">
        <f>SUM(M67,D67)</f>
        <v>0</v>
      </c>
      <c r="O67" s="35"/>
      <c r="P67" s="35"/>
    </row>
    <row r="68" spans="1:16" ht="15.95" customHeight="1" x14ac:dyDescent="0.15">
      <c r="A68" s="13"/>
      <c r="B68" s="19"/>
      <c r="C68" s="15" t="s">
        <v>19</v>
      </c>
      <c r="D68" s="16" t="s">
        <v>20</v>
      </c>
      <c r="E68" s="16">
        <f t="shared" ref="E68:L68" si="34">IF($M67=0,0,E67/$M67%)</f>
        <v>0</v>
      </c>
      <c r="F68" s="16">
        <f t="shared" si="34"/>
        <v>0</v>
      </c>
      <c r="G68" s="16">
        <f t="shared" si="34"/>
        <v>0</v>
      </c>
      <c r="H68" s="16">
        <f t="shared" si="34"/>
        <v>0</v>
      </c>
      <c r="I68" s="16">
        <f t="shared" si="34"/>
        <v>0</v>
      </c>
      <c r="J68" s="16">
        <f t="shared" si="34"/>
        <v>0</v>
      </c>
      <c r="K68" s="16">
        <f t="shared" si="34"/>
        <v>0</v>
      </c>
      <c r="L68" s="16">
        <f t="shared" si="34"/>
        <v>0</v>
      </c>
      <c r="M68" s="12">
        <f t="shared" si="2"/>
        <v>0</v>
      </c>
      <c r="N68" s="16" t="s">
        <v>20</v>
      </c>
      <c r="O68" s="35"/>
      <c r="P68" s="35"/>
    </row>
    <row r="69" spans="1:16" ht="15.95" customHeight="1" x14ac:dyDescent="0.15">
      <c r="A69" s="17"/>
      <c r="B69" s="18" t="s">
        <v>51</v>
      </c>
      <c r="C69" s="11" t="s">
        <v>18</v>
      </c>
      <c r="D69" s="12">
        <v>0</v>
      </c>
      <c r="E69" s="12"/>
      <c r="F69" s="12"/>
      <c r="G69" s="12"/>
      <c r="H69" s="12"/>
      <c r="I69" s="12"/>
      <c r="J69" s="12"/>
      <c r="K69" s="12"/>
      <c r="L69" s="12"/>
      <c r="M69" s="12">
        <f t="shared" si="2"/>
        <v>0</v>
      </c>
      <c r="N69" s="12">
        <f>SUM(M69,D69)</f>
        <v>0</v>
      </c>
      <c r="O69" s="35"/>
      <c r="P69" s="35"/>
    </row>
    <row r="70" spans="1:16" ht="15.95" customHeight="1" x14ac:dyDescent="0.15">
      <c r="A70" s="13"/>
      <c r="B70" s="19"/>
      <c r="C70" s="15" t="s">
        <v>19</v>
      </c>
      <c r="D70" s="16" t="s">
        <v>20</v>
      </c>
      <c r="E70" s="16">
        <f t="shared" ref="E70:L70" si="35">IF($M69=0,0,E69/$M69%)</f>
        <v>0</v>
      </c>
      <c r="F70" s="16">
        <f t="shared" si="35"/>
        <v>0</v>
      </c>
      <c r="G70" s="16">
        <f t="shared" si="35"/>
        <v>0</v>
      </c>
      <c r="H70" s="16">
        <f t="shared" si="35"/>
        <v>0</v>
      </c>
      <c r="I70" s="16">
        <f t="shared" si="35"/>
        <v>0</v>
      </c>
      <c r="J70" s="16">
        <f t="shared" si="35"/>
        <v>0</v>
      </c>
      <c r="K70" s="16">
        <f t="shared" si="35"/>
        <v>0</v>
      </c>
      <c r="L70" s="16">
        <f t="shared" si="35"/>
        <v>0</v>
      </c>
      <c r="M70" s="12">
        <f t="shared" si="2"/>
        <v>0</v>
      </c>
      <c r="N70" s="16" t="s">
        <v>20</v>
      </c>
      <c r="O70" s="35"/>
      <c r="P70" s="35"/>
    </row>
    <row r="71" spans="1:16" ht="15.95" customHeight="1" x14ac:dyDescent="0.15">
      <c r="A71" s="17"/>
      <c r="B71" s="18" t="s">
        <v>52</v>
      </c>
      <c r="C71" s="11" t="s">
        <v>18</v>
      </c>
      <c r="D71" s="12">
        <v>4</v>
      </c>
      <c r="E71" s="12">
        <v>0</v>
      </c>
      <c r="F71" s="12">
        <v>0</v>
      </c>
      <c r="G71" s="12">
        <v>0</v>
      </c>
      <c r="H71" s="12">
        <v>0</v>
      </c>
      <c r="I71" s="12">
        <v>9</v>
      </c>
      <c r="J71" s="12">
        <v>2.4</v>
      </c>
      <c r="K71" s="12">
        <v>2.7</v>
      </c>
      <c r="L71" s="12">
        <v>0</v>
      </c>
      <c r="M71" s="12">
        <f t="shared" si="2"/>
        <v>14.100000000000001</v>
      </c>
      <c r="N71" s="12">
        <f>SUM(M71,D71)</f>
        <v>18.100000000000001</v>
      </c>
      <c r="O71" s="35"/>
      <c r="P71" s="35"/>
    </row>
    <row r="72" spans="1:16" ht="15.95" customHeight="1" x14ac:dyDescent="0.15">
      <c r="A72" s="13"/>
      <c r="B72" s="19"/>
      <c r="C72" s="15" t="s">
        <v>19</v>
      </c>
      <c r="D72" s="16" t="s">
        <v>20</v>
      </c>
      <c r="E72" s="16">
        <f t="shared" ref="E72:L72" si="36">IF($M71=0,0,E71/$M71%)</f>
        <v>0</v>
      </c>
      <c r="F72" s="16">
        <f t="shared" si="36"/>
        <v>0</v>
      </c>
      <c r="G72" s="16">
        <f t="shared" si="36"/>
        <v>0</v>
      </c>
      <c r="H72" s="16">
        <f t="shared" si="36"/>
        <v>0</v>
      </c>
      <c r="I72" s="16">
        <f t="shared" si="36"/>
        <v>63.829787234042549</v>
      </c>
      <c r="J72" s="16">
        <f t="shared" si="36"/>
        <v>17.021276595744677</v>
      </c>
      <c r="K72" s="16">
        <f t="shared" si="36"/>
        <v>19.148936170212764</v>
      </c>
      <c r="L72" s="16">
        <f t="shared" si="36"/>
        <v>0</v>
      </c>
      <c r="M72" s="12">
        <f t="shared" si="2"/>
        <v>99.999999999999986</v>
      </c>
      <c r="N72" s="16" t="s">
        <v>20</v>
      </c>
      <c r="O72" s="35"/>
      <c r="P72" s="35"/>
    </row>
    <row r="73" spans="1:16" ht="15.95" customHeight="1" x14ac:dyDescent="0.15">
      <c r="A73" s="17"/>
      <c r="B73" s="18" t="s">
        <v>53</v>
      </c>
      <c r="C73" s="11" t="s">
        <v>18</v>
      </c>
      <c r="D73" s="12">
        <v>0</v>
      </c>
      <c r="E73" s="12"/>
      <c r="F73" s="12"/>
      <c r="G73" s="12"/>
      <c r="H73" s="12"/>
      <c r="I73" s="12"/>
      <c r="J73" s="12"/>
      <c r="K73" s="12"/>
      <c r="L73" s="12"/>
      <c r="M73" s="12">
        <f t="shared" si="2"/>
        <v>0</v>
      </c>
      <c r="N73" s="12">
        <f>SUM(M73,D73)</f>
        <v>0</v>
      </c>
      <c r="O73" s="35"/>
      <c r="P73" s="35"/>
    </row>
    <row r="74" spans="1:16" ht="15.95" customHeight="1" x14ac:dyDescent="0.15">
      <c r="A74" s="13"/>
      <c r="B74" s="19"/>
      <c r="C74" s="15" t="s">
        <v>19</v>
      </c>
      <c r="D74" s="16" t="s">
        <v>20</v>
      </c>
      <c r="E74" s="16">
        <f t="shared" ref="E74:L74" si="37">IF($M73=0,0,E73/$M73%)</f>
        <v>0</v>
      </c>
      <c r="F74" s="16">
        <f t="shared" si="37"/>
        <v>0</v>
      </c>
      <c r="G74" s="16">
        <f t="shared" si="37"/>
        <v>0</v>
      </c>
      <c r="H74" s="16">
        <f t="shared" si="37"/>
        <v>0</v>
      </c>
      <c r="I74" s="16">
        <f t="shared" si="37"/>
        <v>0</v>
      </c>
      <c r="J74" s="16">
        <f t="shared" si="37"/>
        <v>0</v>
      </c>
      <c r="K74" s="16">
        <f t="shared" si="37"/>
        <v>0</v>
      </c>
      <c r="L74" s="16">
        <f t="shared" si="37"/>
        <v>0</v>
      </c>
      <c r="M74" s="12">
        <f t="shared" si="2"/>
        <v>0</v>
      </c>
      <c r="N74" s="16" t="s">
        <v>20</v>
      </c>
      <c r="O74" s="35"/>
      <c r="P74" s="35"/>
    </row>
    <row r="75" spans="1:16" ht="15.95" customHeight="1" x14ac:dyDescent="0.15">
      <c r="A75" s="17"/>
      <c r="B75" s="18" t="s">
        <v>54</v>
      </c>
      <c r="C75" s="11" t="s">
        <v>18</v>
      </c>
      <c r="D75" s="12"/>
      <c r="E75" s="12"/>
      <c r="F75" s="12"/>
      <c r="G75" s="12"/>
      <c r="H75" s="12"/>
      <c r="I75" s="12"/>
      <c r="J75" s="12"/>
      <c r="K75" s="12"/>
      <c r="L75" s="12"/>
      <c r="M75" s="12">
        <f t="shared" si="2"/>
        <v>0</v>
      </c>
      <c r="N75" s="12">
        <f>SUM(M75,D75)</f>
        <v>0</v>
      </c>
      <c r="O75" s="35"/>
      <c r="P75" s="35"/>
    </row>
    <row r="76" spans="1:16" ht="15.95" customHeight="1" x14ac:dyDescent="0.15">
      <c r="A76" s="13"/>
      <c r="B76" s="19"/>
      <c r="C76" s="15" t="s">
        <v>19</v>
      </c>
      <c r="D76" s="16" t="s">
        <v>20</v>
      </c>
      <c r="E76" s="16">
        <f t="shared" ref="E76:L76" si="38">IF($M75=0,0,E75/$M75%)</f>
        <v>0</v>
      </c>
      <c r="F76" s="16">
        <f t="shared" si="38"/>
        <v>0</v>
      </c>
      <c r="G76" s="16">
        <f t="shared" si="38"/>
        <v>0</v>
      </c>
      <c r="H76" s="16">
        <f t="shared" si="38"/>
        <v>0</v>
      </c>
      <c r="I76" s="16">
        <f t="shared" si="38"/>
        <v>0</v>
      </c>
      <c r="J76" s="16">
        <f t="shared" si="38"/>
        <v>0</v>
      </c>
      <c r="K76" s="16">
        <f t="shared" si="38"/>
        <v>0</v>
      </c>
      <c r="L76" s="16">
        <f t="shared" si="38"/>
        <v>0</v>
      </c>
      <c r="M76" s="12">
        <f t="shared" si="2"/>
        <v>0</v>
      </c>
      <c r="N76" s="16" t="s">
        <v>20</v>
      </c>
      <c r="O76" s="35"/>
      <c r="P76" s="35"/>
    </row>
    <row r="77" spans="1:16" ht="15.95" customHeight="1" x14ac:dyDescent="0.15">
      <c r="A77" s="17"/>
      <c r="B77" s="18" t="s">
        <v>55</v>
      </c>
      <c r="C77" s="11" t="s">
        <v>18</v>
      </c>
      <c r="D77" s="12">
        <v>0</v>
      </c>
      <c r="E77" s="12"/>
      <c r="F77" s="12"/>
      <c r="G77" s="12"/>
      <c r="H77" s="12"/>
      <c r="I77" s="12"/>
      <c r="J77" s="12"/>
      <c r="K77" s="12"/>
      <c r="L77" s="12"/>
      <c r="M77" s="12">
        <f t="shared" si="2"/>
        <v>0</v>
      </c>
      <c r="N77" s="12">
        <f>SUM(M77,D77)</f>
        <v>0</v>
      </c>
      <c r="O77" s="35"/>
      <c r="P77" s="35"/>
    </row>
    <row r="78" spans="1:16" ht="15.95" customHeight="1" x14ac:dyDescent="0.15">
      <c r="A78" s="13"/>
      <c r="B78" s="19"/>
      <c r="C78" s="15" t="s">
        <v>19</v>
      </c>
      <c r="D78" s="16" t="s">
        <v>20</v>
      </c>
      <c r="E78" s="16">
        <f t="shared" ref="E78:L78" si="39">IF($M77=0,0,E77/$M77%)</f>
        <v>0</v>
      </c>
      <c r="F78" s="16">
        <f t="shared" si="39"/>
        <v>0</v>
      </c>
      <c r="G78" s="16">
        <f t="shared" si="39"/>
        <v>0</v>
      </c>
      <c r="H78" s="16">
        <f t="shared" si="39"/>
        <v>0</v>
      </c>
      <c r="I78" s="16">
        <f t="shared" si="39"/>
        <v>0</v>
      </c>
      <c r="J78" s="16">
        <f t="shared" si="39"/>
        <v>0</v>
      </c>
      <c r="K78" s="16">
        <f t="shared" si="39"/>
        <v>0</v>
      </c>
      <c r="L78" s="16">
        <f t="shared" si="39"/>
        <v>0</v>
      </c>
      <c r="M78" s="12">
        <f t="shared" si="2"/>
        <v>0</v>
      </c>
      <c r="N78" s="16" t="s">
        <v>20</v>
      </c>
      <c r="O78" s="35"/>
      <c r="P78" s="35"/>
    </row>
    <row r="79" spans="1:16" ht="15.75" customHeight="1" x14ac:dyDescent="0.15">
      <c r="A79" s="17"/>
      <c r="B79" s="18" t="s">
        <v>56</v>
      </c>
      <c r="C79" s="11" t="s">
        <v>18</v>
      </c>
      <c r="D79" s="12">
        <v>500.9</v>
      </c>
      <c r="E79" s="12"/>
      <c r="F79" s="12"/>
      <c r="G79" s="12"/>
      <c r="H79" s="12"/>
      <c r="I79" s="12"/>
      <c r="J79" s="12">
        <v>0</v>
      </c>
      <c r="K79" s="12">
        <v>0</v>
      </c>
      <c r="L79" s="12">
        <v>0</v>
      </c>
      <c r="M79" s="12">
        <f t="shared" si="2"/>
        <v>0</v>
      </c>
      <c r="N79" s="12">
        <f>SUM(M79,D79)</f>
        <v>500.9</v>
      </c>
      <c r="O79" s="35"/>
      <c r="P79" s="35"/>
    </row>
    <row r="80" spans="1:16" ht="15.75" customHeight="1" x14ac:dyDescent="0.15">
      <c r="A80" s="13"/>
      <c r="B80" s="19"/>
      <c r="C80" s="15" t="s">
        <v>19</v>
      </c>
      <c r="D80" s="16" t="s">
        <v>20</v>
      </c>
      <c r="E80" s="16">
        <f t="shared" ref="E80:L80" si="40">IF($M79=0,0,E79/$M79%)</f>
        <v>0</v>
      </c>
      <c r="F80" s="16">
        <f t="shared" si="40"/>
        <v>0</v>
      </c>
      <c r="G80" s="16">
        <f t="shared" si="40"/>
        <v>0</v>
      </c>
      <c r="H80" s="16">
        <f t="shared" si="40"/>
        <v>0</v>
      </c>
      <c r="I80" s="16">
        <f t="shared" si="40"/>
        <v>0</v>
      </c>
      <c r="J80" s="16">
        <f t="shared" si="40"/>
        <v>0</v>
      </c>
      <c r="K80" s="16">
        <f t="shared" si="40"/>
        <v>0</v>
      </c>
      <c r="L80" s="16">
        <f t="shared" si="40"/>
        <v>0</v>
      </c>
      <c r="M80" s="12">
        <f t="shared" si="2"/>
        <v>0</v>
      </c>
      <c r="N80" s="16" t="s">
        <v>20</v>
      </c>
      <c r="O80" s="35"/>
      <c r="P80" s="35"/>
    </row>
    <row r="81" spans="1:16" ht="15.75" customHeight="1" x14ac:dyDescent="0.15">
      <c r="A81" s="9" t="s">
        <v>57</v>
      </c>
      <c r="B81" s="10"/>
      <c r="C81" s="11" t="s">
        <v>18</v>
      </c>
      <c r="D81" s="12">
        <f>SUMIF($C$83:$C$102,"出荷量",D83:D102)</f>
        <v>39.700000000000003</v>
      </c>
      <c r="E81" s="12">
        <f t="shared" ref="E81:L81" si="41">SUMIF($C$83:$C$102,"出荷量",E83:E102)</f>
        <v>0</v>
      </c>
      <c r="F81" s="12">
        <f t="shared" si="41"/>
        <v>0</v>
      </c>
      <c r="G81" s="12">
        <f t="shared" si="41"/>
        <v>0</v>
      </c>
      <c r="H81" s="12">
        <f t="shared" si="41"/>
        <v>3.9</v>
      </c>
      <c r="I81" s="12">
        <f t="shared" si="41"/>
        <v>0</v>
      </c>
      <c r="J81" s="12">
        <f t="shared" si="41"/>
        <v>0</v>
      </c>
      <c r="K81" s="12">
        <f t="shared" si="41"/>
        <v>0</v>
      </c>
      <c r="L81" s="12">
        <f t="shared" si="41"/>
        <v>0</v>
      </c>
      <c r="M81" s="12">
        <f t="shared" si="2"/>
        <v>3.9</v>
      </c>
      <c r="N81" s="12">
        <f>SUM(M81,D81)</f>
        <v>43.6</v>
      </c>
      <c r="O81" s="35"/>
      <c r="P81" s="35"/>
    </row>
    <row r="82" spans="1:16" ht="15.75" customHeight="1" x14ac:dyDescent="0.15">
      <c r="A82" s="13"/>
      <c r="B82" s="14"/>
      <c r="C82" s="15" t="s">
        <v>19</v>
      </c>
      <c r="D82" s="16" t="s">
        <v>20</v>
      </c>
      <c r="E82" s="16">
        <f t="shared" ref="E82:L82" si="42">IF($M81=0,0,E81/$M81%)</f>
        <v>0</v>
      </c>
      <c r="F82" s="16">
        <f t="shared" si="42"/>
        <v>0</v>
      </c>
      <c r="G82" s="16">
        <f t="shared" si="42"/>
        <v>0</v>
      </c>
      <c r="H82" s="16">
        <f t="shared" si="42"/>
        <v>100</v>
      </c>
      <c r="I82" s="16">
        <f t="shared" si="42"/>
        <v>0</v>
      </c>
      <c r="J82" s="16">
        <f t="shared" si="42"/>
        <v>0</v>
      </c>
      <c r="K82" s="16">
        <f t="shared" si="42"/>
        <v>0</v>
      </c>
      <c r="L82" s="16">
        <f t="shared" si="42"/>
        <v>0</v>
      </c>
      <c r="M82" s="12">
        <f t="shared" si="2"/>
        <v>100</v>
      </c>
      <c r="N82" s="16" t="s">
        <v>20</v>
      </c>
      <c r="O82" s="35"/>
      <c r="P82" s="35"/>
    </row>
    <row r="83" spans="1:16" ht="15.95" customHeight="1" x14ac:dyDescent="0.15">
      <c r="A83" s="17"/>
      <c r="B83" s="18" t="s">
        <v>60</v>
      </c>
      <c r="C83" s="11" t="s">
        <v>18</v>
      </c>
      <c r="D83" s="12">
        <v>6.8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f t="shared" si="2"/>
        <v>0</v>
      </c>
      <c r="N83" s="12">
        <f>SUM(M83,D83)</f>
        <v>6.8</v>
      </c>
      <c r="O83" s="35"/>
      <c r="P83" s="35"/>
    </row>
    <row r="84" spans="1:16" ht="15.95" customHeight="1" x14ac:dyDescent="0.15">
      <c r="A84" s="13"/>
      <c r="B84" s="19"/>
      <c r="C84" s="15" t="s">
        <v>19</v>
      </c>
      <c r="D84" s="16" t="s">
        <v>20</v>
      </c>
      <c r="E84" s="16">
        <f t="shared" ref="E84:L84" si="43">IF($M83=0,0,E83/$M83%)</f>
        <v>0</v>
      </c>
      <c r="F84" s="16">
        <f t="shared" si="43"/>
        <v>0</v>
      </c>
      <c r="G84" s="16">
        <f t="shared" si="43"/>
        <v>0</v>
      </c>
      <c r="H84" s="16">
        <f t="shared" si="43"/>
        <v>0</v>
      </c>
      <c r="I84" s="16">
        <f t="shared" si="43"/>
        <v>0</v>
      </c>
      <c r="J84" s="16">
        <f t="shared" si="43"/>
        <v>0</v>
      </c>
      <c r="K84" s="16">
        <f t="shared" si="43"/>
        <v>0</v>
      </c>
      <c r="L84" s="16">
        <f t="shared" si="43"/>
        <v>0</v>
      </c>
      <c r="M84" s="12">
        <f t="shared" si="2"/>
        <v>0</v>
      </c>
      <c r="N84" s="16" t="s">
        <v>20</v>
      </c>
      <c r="O84" s="35"/>
      <c r="P84" s="35"/>
    </row>
    <row r="85" spans="1:16" ht="15.95" customHeight="1" x14ac:dyDescent="0.15">
      <c r="A85" s="17"/>
      <c r="B85" s="18" t="s">
        <v>61</v>
      </c>
      <c r="C85" s="11" t="s">
        <v>18</v>
      </c>
      <c r="D85" s="12">
        <v>0</v>
      </c>
      <c r="E85" s="12"/>
      <c r="F85" s="12"/>
      <c r="G85" s="12"/>
      <c r="H85" s="12"/>
      <c r="I85" s="12"/>
      <c r="J85" s="12"/>
      <c r="K85" s="12"/>
      <c r="L85" s="12"/>
      <c r="M85" s="12">
        <f t="shared" si="2"/>
        <v>0</v>
      </c>
      <c r="N85" s="12">
        <f>SUM(M85,D85)</f>
        <v>0</v>
      </c>
      <c r="O85" s="35"/>
      <c r="P85" s="35"/>
    </row>
    <row r="86" spans="1:16" ht="15.95" customHeight="1" x14ac:dyDescent="0.15">
      <c r="A86" s="13"/>
      <c r="B86" s="19"/>
      <c r="C86" s="15" t="s">
        <v>19</v>
      </c>
      <c r="D86" s="16" t="s">
        <v>20</v>
      </c>
      <c r="E86" s="16">
        <f t="shared" ref="E86:L86" si="44">IF($M85=0,0,E85/$M85%)</f>
        <v>0</v>
      </c>
      <c r="F86" s="16">
        <f t="shared" si="44"/>
        <v>0</v>
      </c>
      <c r="G86" s="16">
        <f t="shared" si="44"/>
        <v>0</v>
      </c>
      <c r="H86" s="16">
        <f t="shared" si="44"/>
        <v>0</v>
      </c>
      <c r="I86" s="16">
        <f t="shared" si="44"/>
        <v>0</v>
      </c>
      <c r="J86" s="16">
        <f t="shared" si="44"/>
        <v>0</v>
      </c>
      <c r="K86" s="16">
        <f t="shared" si="44"/>
        <v>0</v>
      </c>
      <c r="L86" s="16">
        <f t="shared" si="44"/>
        <v>0</v>
      </c>
      <c r="M86" s="12">
        <f t="shared" si="2"/>
        <v>0</v>
      </c>
      <c r="N86" s="16" t="s">
        <v>20</v>
      </c>
      <c r="O86" s="35"/>
      <c r="P86" s="35"/>
    </row>
    <row r="87" spans="1:16" ht="15.95" customHeight="1" x14ac:dyDescent="0.15">
      <c r="A87" s="17"/>
      <c r="B87" s="18" t="s">
        <v>62</v>
      </c>
      <c r="C87" s="11" t="s">
        <v>18</v>
      </c>
      <c r="D87" s="12">
        <v>0</v>
      </c>
      <c r="E87" s="12"/>
      <c r="F87" s="12"/>
      <c r="G87" s="12"/>
      <c r="H87" s="12"/>
      <c r="I87" s="12"/>
      <c r="J87" s="12"/>
      <c r="K87" s="12"/>
      <c r="L87" s="12"/>
      <c r="M87" s="12">
        <f t="shared" si="2"/>
        <v>0</v>
      </c>
      <c r="N87" s="12">
        <f>SUM(M87,D87)</f>
        <v>0</v>
      </c>
      <c r="O87" s="35"/>
      <c r="P87" s="35"/>
    </row>
    <row r="88" spans="1:16" ht="15.95" customHeight="1" x14ac:dyDescent="0.15">
      <c r="A88" s="13"/>
      <c r="B88" s="19"/>
      <c r="C88" s="15" t="s">
        <v>19</v>
      </c>
      <c r="D88" s="16" t="s">
        <v>20</v>
      </c>
      <c r="E88" s="16">
        <f t="shared" ref="E88:L88" si="45">IF($M87=0,0,E87/$M87%)</f>
        <v>0</v>
      </c>
      <c r="F88" s="16">
        <f t="shared" si="45"/>
        <v>0</v>
      </c>
      <c r="G88" s="16">
        <f t="shared" si="45"/>
        <v>0</v>
      </c>
      <c r="H88" s="16">
        <f t="shared" si="45"/>
        <v>0</v>
      </c>
      <c r="I88" s="16">
        <f t="shared" si="45"/>
        <v>0</v>
      </c>
      <c r="J88" s="16">
        <f t="shared" si="45"/>
        <v>0</v>
      </c>
      <c r="K88" s="16">
        <f t="shared" si="45"/>
        <v>0</v>
      </c>
      <c r="L88" s="16">
        <f t="shared" si="45"/>
        <v>0</v>
      </c>
      <c r="M88" s="12">
        <f t="shared" si="2"/>
        <v>0</v>
      </c>
      <c r="N88" s="16" t="s">
        <v>20</v>
      </c>
      <c r="O88" s="35"/>
      <c r="P88" s="35"/>
    </row>
    <row r="89" spans="1:16" ht="15.95" customHeight="1" x14ac:dyDescent="0.15">
      <c r="A89" s="17"/>
      <c r="B89" s="18" t="s">
        <v>63</v>
      </c>
      <c r="C89" s="11" t="s">
        <v>18</v>
      </c>
      <c r="D89" s="12">
        <v>0</v>
      </c>
      <c r="E89" s="12"/>
      <c r="F89" s="12"/>
      <c r="G89" s="12"/>
      <c r="H89" s="12"/>
      <c r="I89" s="12"/>
      <c r="J89" s="12"/>
      <c r="K89" s="12"/>
      <c r="L89" s="12"/>
      <c r="M89" s="12">
        <f t="shared" si="2"/>
        <v>0</v>
      </c>
      <c r="N89" s="12">
        <f>SUM(M89,D89)</f>
        <v>0</v>
      </c>
      <c r="O89" s="35"/>
      <c r="P89" s="35"/>
    </row>
    <row r="90" spans="1:16" ht="15.95" customHeight="1" x14ac:dyDescent="0.15">
      <c r="A90" s="13"/>
      <c r="B90" s="19"/>
      <c r="C90" s="15" t="s">
        <v>19</v>
      </c>
      <c r="D90" s="16" t="s">
        <v>20</v>
      </c>
      <c r="E90" s="16">
        <f t="shared" ref="E90:L90" si="46">IF($M89=0,0,E89/$M89%)</f>
        <v>0</v>
      </c>
      <c r="F90" s="16">
        <f t="shared" si="46"/>
        <v>0</v>
      </c>
      <c r="G90" s="16">
        <f t="shared" si="46"/>
        <v>0</v>
      </c>
      <c r="H90" s="16">
        <f t="shared" si="46"/>
        <v>0</v>
      </c>
      <c r="I90" s="16">
        <f t="shared" si="46"/>
        <v>0</v>
      </c>
      <c r="J90" s="16">
        <f t="shared" si="46"/>
        <v>0</v>
      </c>
      <c r="K90" s="16">
        <f t="shared" si="46"/>
        <v>0</v>
      </c>
      <c r="L90" s="16">
        <f t="shared" si="46"/>
        <v>0</v>
      </c>
      <c r="M90" s="12">
        <f t="shared" si="2"/>
        <v>0</v>
      </c>
      <c r="N90" s="16" t="s">
        <v>20</v>
      </c>
      <c r="O90" s="35"/>
      <c r="P90" s="35"/>
    </row>
    <row r="91" spans="1:16" ht="15.95" customHeight="1" x14ac:dyDescent="0.15">
      <c r="A91" s="17"/>
      <c r="B91" s="18" t="s">
        <v>64</v>
      </c>
      <c r="C91" s="11" t="s">
        <v>18</v>
      </c>
      <c r="D91" s="12">
        <v>0</v>
      </c>
      <c r="E91" s="12"/>
      <c r="F91" s="12"/>
      <c r="G91" s="12"/>
      <c r="H91" s="12"/>
      <c r="I91" s="12"/>
      <c r="J91" s="12"/>
      <c r="K91" s="12"/>
      <c r="L91" s="12"/>
      <c r="M91" s="12">
        <f t="shared" si="2"/>
        <v>0</v>
      </c>
      <c r="N91" s="12">
        <f>SUM(M91,D91)</f>
        <v>0</v>
      </c>
      <c r="O91" s="35"/>
      <c r="P91" s="35"/>
    </row>
    <row r="92" spans="1:16" ht="15.95" customHeight="1" x14ac:dyDescent="0.15">
      <c r="A92" s="13"/>
      <c r="B92" s="19"/>
      <c r="C92" s="15" t="s">
        <v>19</v>
      </c>
      <c r="D92" s="16" t="s">
        <v>20</v>
      </c>
      <c r="E92" s="16">
        <f t="shared" ref="E92:L92" si="47">IF($M91=0,0,E91/$M91%)</f>
        <v>0</v>
      </c>
      <c r="F92" s="16">
        <f t="shared" si="47"/>
        <v>0</v>
      </c>
      <c r="G92" s="16">
        <f t="shared" si="47"/>
        <v>0</v>
      </c>
      <c r="H92" s="16">
        <f t="shared" si="47"/>
        <v>0</v>
      </c>
      <c r="I92" s="16">
        <f t="shared" si="47"/>
        <v>0</v>
      </c>
      <c r="J92" s="16">
        <f t="shared" si="47"/>
        <v>0</v>
      </c>
      <c r="K92" s="16">
        <f t="shared" si="47"/>
        <v>0</v>
      </c>
      <c r="L92" s="16">
        <f t="shared" si="47"/>
        <v>0</v>
      </c>
      <c r="M92" s="12">
        <f t="shared" si="2"/>
        <v>0</v>
      </c>
      <c r="N92" s="16" t="s">
        <v>20</v>
      </c>
      <c r="O92" s="35"/>
      <c r="P92" s="35"/>
    </row>
    <row r="93" spans="1:16" ht="15.95" customHeight="1" x14ac:dyDescent="0.15">
      <c r="A93" s="17"/>
      <c r="B93" s="18" t="s">
        <v>65</v>
      </c>
      <c r="C93" s="11" t="s">
        <v>18</v>
      </c>
      <c r="D93" s="12">
        <v>0</v>
      </c>
      <c r="E93" s="12"/>
      <c r="F93" s="12"/>
      <c r="G93" s="12"/>
      <c r="H93" s="12"/>
      <c r="I93" s="12"/>
      <c r="J93" s="12"/>
      <c r="K93" s="12"/>
      <c r="L93" s="12"/>
      <c r="M93" s="12">
        <f t="shared" si="2"/>
        <v>0</v>
      </c>
      <c r="N93" s="12">
        <f>SUM(M93,D93)</f>
        <v>0</v>
      </c>
      <c r="O93" s="35"/>
      <c r="P93" s="35"/>
    </row>
    <row r="94" spans="1:16" ht="15.95" customHeight="1" x14ac:dyDescent="0.15">
      <c r="A94" s="13"/>
      <c r="B94" s="19"/>
      <c r="C94" s="15" t="s">
        <v>19</v>
      </c>
      <c r="D94" s="16" t="s">
        <v>20</v>
      </c>
      <c r="E94" s="16">
        <f t="shared" ref="E94:L94" si="48">IF($M93=0,0,E93/$M93%)</f>
        <v>0</v>
      </c>
      <c r="F94" s="16">
        <f t="shared" si="48"/>
        <v>0</v>
      </c>
      <c r="G94" s="16">
        <f t="shared" si="48"/>
        <v>0</v>
      </c>
      <c r="H94" s="16">
        <f t="shared" si="48"/>
        <v>0</v>
      </c>
      <c r="I94" s="16">
        <f t="shared" si="48"/>
        <v>0</v>
      </c>
      <c r="J94" s="16">
        <f t="shared" si="48"/>
        <v>0</v>
      </c>
      <c r="K94" s="16">
        <f t="shared" si="48"/>
        <v>0</v>
      </c>
      <c r="L94" s="16">
        <f t="shared" si="48"/>
        <v>0</v>
      </c>
      <c r="M94" s="12">
        <f t="shared" si="2"/>
        <v>0</v>
      </c>
      <c r="N94" s="16" t="s">
        <v>20</v>
      </c>
      <c r="O94" s="35"/>
      <c r="P94" s="35"/>
    </row>
    <row r="95" spans="1:16" ht="15.95" customHeight="1" x14ac:dyDescent="0.15">
      <c r="A95" s="17"/>
      <c r="B95" s="18" t="s">
        <v>66</v>
      </c>
      <c r="C95" s="11" t="s">
        <v>18</v>
      </c>
      <c r="D95" s="12">
        <v>0</v>
      </c>
      <c r="E95" s="12"/>
      <c r="F95" s="12"/>
      <c r="G95" s="12"/>
      <c r="H95" s="12"/>
      <c r="I95" s="12"/>
      <c r="J95" s="12"/>
      <c r="K95" s="12"/>
      <c r="L95" s="12"/>
      <c r="M95" s="12">
        <f t="shared" si="2"/>
        <v>0</v>
      </c>
      <c r="N95" s="12">
        <f>SUM(M95,D95)</f>
        <v>0</v>
      </c>
      <c r="O95" s="35"/>
      <c r="P95" s="35"/>
    </row>
    <row r="96" spans="1:16" ht="15.95" customHeight="1" x14ac:dyDescent="0.15">
      <c r="A96" s="13"/>
      <c r="B96" s="19"/>
      <c r="C96" s="15" t="s">
        <v>19</v>
      </c>
      <c r="D96" s="16" t="s">
        <v>20</v>
      </c>
      <c r="E96" s="16">
        <f t="shared" ref="E96:L96" si="49">IF($M95=0,0,E95/$M95%)</f>
        <v>0</v>
      </c>
      <c r="F96" s="16">
        <f t="shared" si="49"/>
        <v>0</v>
      </c>
      <c r="G96" s="16">
        <f t="shared" si="49"/>
        <v>0</v>
      </c>
      <c r="H96" s="16">
        <f t="shared" si="49"/>
        <v>0</v>
      </c>
      <c r="I96" s="16">
        <f t="shared" si="49"/>
        <v>0</v>
      </c>
      <c r="J96" s="16">
        <f t="shared" si="49"/>
        <v>0</v>
      </c>
      <c r="K96" s="16">
        <f t="shared" si="49"/>
        <v>0</v>
      </c>
      <c r="L96" s="16">
        <f t="shared" si="49"/>
        <v>0</v>
      </c>
      <c r="M96" s="12">
        <f t="shared" si="2"/>
        <v>0</v>
      </c>
      <c r="N96" s="16" t="s">
        <v>20</v>
      </c>
      <c r="O96" s="35"/>
      <c r="P96" s="35"/>
    </row>
    <row r="97" spans="1:16" ht="15.95" customHeight="1" x14ac:dyDescent="0.15">
      <c r="A97" s="17"/>
      <c r="B97" s="18" t="s">
        <v>67</v>
      </c>
      <c r="C97" s="11" t="s">
        <v>18</v>
      </c>
      <c r="D97" s="12">
        <v>4.9000000000000004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f t="shared" si="2"/>
        <v>0</v>
      </c>
      <c r="N97" s="12">
        <f>SUM(M97,D97)</f>
        <v>4.9000000000000004</v>
      </c>
      <c r="O97" s="35"/>
      <c r="P97" s="35"/>
    </row>
    <row r="98" spans="1:16" ht="15.95" customHeight="1" x14ac:dyDescent="0.15">
      <c r="A98" s="13"/>
      <c r="B98" s="19"/>
      <c r="C98" s="15" t="s">
        <v>19</v>
      </c>
      <c r="D98" s="16" t="s">
        <v>20</v>
      </c>
      <c r="E98" s="16">
        <f t="shared" ref="E98:L98" si="50">IF($M97=0,0,E97/$M97%)</f>
        <v>0</v>
      </c>
      <c r="F98" s="16">
        <f t="shared" si="50"/>
        <v>0</v>
      </c>
      <c r="G98" s="16">
        <f t="shared" si="50"/>
        <v>0</v>
      </c>
      <c r="H98" s="16">
        <f t="shared" si="50"/>
        <v>0</v>
      </c>
      <c r="I98" s="16">
        <f t="shared" si="50"/>
        <v>0</v>
      </c>
      <c r="J98" s="16">
        <f t="shared" si="50"/>
        <v>0</v>
      </c>
      <c r="K98" s="16">
        <f t="shared" si="50"/>
        <v>0</v>
      </c>
      <c r="L98" s="16">
        <f t="shared" si="50"/>
        <v>0</v>
      </c>
      <c r="M98" s="12">
        <f t="shared" si="2"/>
        <v>0</v>
      </c>
      <c r="N98" s="16" t="s">
        <v>20</v>
      </c>
      <c r="O98" s="35"/>
      <c r="P98" s="35"/>
    </row>
    <row r="99" spans="1:16" ht="15.95" customHeight="1" x14ac:dyDescent="0.15">
      <c r="A99" s="17"/>
      <c r="B99" s="18" t="s">
        <v>68</v>
      </c>
      <c r="C99" s="11" t="s">
        <v>18</v>
      </c>
      <c r="D99" s="12">
        <v>0</v>
      </c>
      <c r="E99" s="12"/>
      <c r="F99" s="12"/>
      <c r="G99" s="12"/>
      <c r="H99" s="12"/>
      <c r="I99" s="12"/>
      <c r="J99" s="12"/>
      <c r="K99" s="12"/>
      <c r="L99" s="12"/>
      <c r="M99" s="12">
        <f t="shared" si="2"/>
        <v>0</v>
      </c>
      <c r="N99" s="12">
        <f>SUM(M99,D99)</f>
        <v>0</v>
      </c>
      <c r="O99" s="35"/>
      <c r="P99" s="35"/>
    </row>
    <row r="100" spans="1:16" ht="15.95" customHeight="1" x14ac:dyDescent="0.15">
      <c r="A100" s="13"/>
      <c r="B100" s="19"/>
      <c r="C100" s="15" t="s">
        <v>19</v>
      </c>
      <c r="D100" s="16" t="s">
        <v>20</v>
      </c>
      <c r="E100" s="16">
        <f t="shared" ref="E100:L100" si="51">IF($M99=0,0,E99/$M99%)</f>
        <v>0</v>
      </c>
      <c r="F100" s="16">
        <f t="shared" si="51"/>
        <v>0</v>
      </c>
      <c r="G100" s="16">
        <f t="shared" si="51"/>
        <v>0</v>
      </c>
      <c r="H100" s="16">
        <f t="shared" si="51"/>
        <v>0</v>
      </c>
      <c r="I100" s="16">
        <f t="shared" si="51"/>
        <v>0</v>
      </c>
      <c r="J100" s="16">
        <f t="shared" si="51"/>
        <v>0</v>
      </c>
      <c r="K100" s="16">
        <f t="shared" si="51"/>
        <v>0</v>
      </c>
      <c r="L100" s="16">
        <f t="shared" si="51"/>
        <v>0</v>
      </c>
      <c r="M100" s="12">
        <f t="shared" si="2"/>
        <v>0</v>
      </c>
      <c r="N100" s="16" t="s">
        <v>20</v>
      </c>
      <c r="O100" s="35"/>
      <c r="P100" s="35"/>
    </row>
    <row r="101" spans="1:16" ht="15.95" customHeight="1" x14ac:dyDescent="0.15">
      <c r="A101" s="17"/>
      <c r="B101" s="18" t="s">
        <v>69</v>
      </c>
      <c r="C101" s="11" t="s">
        <v>18</v>
      </c>
      <c r="D101" s="12">
        <v>28</v>
      </c>
      <c r="E101" s="12"/>
      <c r="F101" s="12"/>
      <c r="G101" s="12"/>
      <c r="H101" s="12">
        <v>3.9</v>
      </c>
      <c r="I101" s="12"/>
      <c r="J101" s="12"/>
      <c r="K101" s="12"/>
      <c r="L101" s="12"/>
      <c r="M101" s="12">
        <f t="shared" si="2"/>
        <v>3.9</v>
      </c>
      <c r="N101" s="12">
        <f>SUM(M101,D101)</f>
        <v>31.9</v>
      </c>
      <c r="O101" s="35"/>
      <c r="P101" s="35"/>
    </row>
    <row r="102" spans="1:16" ht="15.95" customHeight="1" x14ac:dyDescent="0.15">
      <c r="A102" s="13"/>
      <c r="B102" s="19"/>
      <c r="C102" s="15" t="s">
        <v>19</v>
      </c>
      <c r="D102" s="16" t="s">
        <v>20</v>
      </c>
      <c r="E102" s="16">
        <f t="shared" ref="E102:L102" si="52">IF($M101=0,0,E101/$M101%)</f>
        <v>0</v>
      </c>
      <c r="F102" s="16">
        <f t="shared" si="52"/>
        <v>0</v>
      </c>
      <c r="G102" s="16">
        <f t="shared" si="52"/>
        <v>0</v>
      </c>
      <c r="H102" s="16">
        <f t="shared" si="52"/>
        <v>100</v>
      </c>
      <c r="I102" s="16">
        <f t="shared" si="52"/>
        <v>0</v>
      </c>
      <c r="J102" s="16">
        <f t="shared" si="52"/>
        <v>0</v>
      </c>
      <c r="K102" s="16">
        <f t="shared" si="52"/>
        <v>0</v>
      </c>
      <c r="L102" s="16">
        <f t="shared" si="52"/>
        <v>0</v>
      </c>
      <c r="M102" s="12">
        <f t="shared" si="2"/>
        <v>100</v>
      </c>
      <c r="N102" s="16" t="s">
        <v>20</v>
      </c>
      <c r="O102" s="35"/>
      <c r="P102" s="35"/>
    </row>
    <row r="103" spans="1:16" ht="15.75" hidden="1" customHeight="1" x14ac:dyDescent="0.15">
      <c r="A103" s="13" t="s">
        <v>58</v>
      </c>
      <c r="B103" s="10"/>
      <c r="C103" s="11" t="s">
        <v>18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>
        <f t="shared" ref="M103:M108" si="53">SUM(E103:L103)</f>
        <v>0</v>
      </c>
      <c r="N103" s="12">
        <f>SUM(M103,D103)</f>
        <v>0</v>
      </c>
      <c r="O103" s="35"/>
      <c r="P103" s="35"/>
    </row>
    <row r="104" spans="1:16" ht="15.75" hidden="1" customHeight="1" x14ac:dyDescent="0.15">
      <c r="A104" s="21"/>
      <c r="B104" s="14"/>
      <c r="C104" s="15" t="s">
        <v>19</v>
      </c>
      <c r="D104" s="12"/>
      <c r="E104" s="16"/>
      <c r="F104" s="16"/>
      <c r="G104" s="16"/>
      <c r="H104" s="16"/>
      <c r="I104" s="16"/>
      <c r="J104" s="16"/>
      <c r="K104" s="16"/>
      <c r="L104" s="16"/>
      <c r="M104" s="12">
        <f t="shared" si="53"/>
        <v>0</v>
      </c>
      <c r="N104" s="12">
        <f>SUM(M104,D104)</f>
        <v>0</v>
      </c>
      <c r="O104" s="35"/>
      <c r="P104" s="35"/>
    </row>
    <row r="105" spans="1:16" ht="15.75" hidden="1" customHeight="1" x14ac:dyDescent="0.15">
      <c r="A105" s="9" t="s">
        <v>59</v>
      </c>
      <c r="B105" s="10"/>
      <c r="C105" s="11" t="s">
        <v>18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>
        <f t="shared" si="53"/>
        <v>0</v>
      </c>
      <c r="N105" s="12">
        <f>SUM(M105,D105)</f>
        <v>0</v>
      </c>
      <c r="O105" s="35"/>
      <c r="P105" s="35"/>
    </row>
    <row r="106" spans="1:16" ht="15.75" hidden="1" customHeight="1" x14ac:dyDescent="0.15">
      <c r="A106" s="21"/>
      <c r="B106" s="14"/>
      <c r="C106" s="15" t="s">
        <v>19</v>
      </c>
      <c r="D106" s="12"/>
      <c r="E106" s="16"/>
      <c r="F106" s="16"/>
      <c r="G106" s="16"/>
      <c r="H106" s="16"/>
      <c r="I106" s="16"/>
      <c r="J106" s="16"/>
      <c r="K106" s="16"/>
      <c r="L106" s="16"/>
      <c r="M106" s="12">
        <f t="shared" si="53"/>
        <v>0</v>
      </c>
      <c r="N106" s="12">
        <f>SUM(M106,D106)</f>
        <v>0</v>
      </c>
      <c r="O106" s="35"/>
      <c r="P106" s="35"/>
    </row>
    <row r="107" spans="1:16" ht="15.95" customHeight="1" x14ac:dyDescent="0.15">
      <c r="A107" s="9" t="s">
        <v>70</v>
      </c>
      <c r="B107" s="10"/>
      <c r="C107" s="11" t="s">
        <v>18</v>
      </c>
      <c r="D107" s="12">
        <v>2482.6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f t="shared" si="53"/>
        <v>0</v>
      </c>
      <c r="N107" s="12">
        <f>SUM(M107,D107)</f>
        <v>2482.6</v>
      </c>
      <c r="O107" s="35"/>
      <c r="P107" s="35"/>
    </row>
    <row r="108" spans="1:16" ht="15.95" customHeight="1" x14ac:dyDescent="0.15">
      <c r="A108" s="21"/>
      <c r="B108" s="14"/>
      <c r="C108" s="15" t="s">
        <v>19</v>
      </c>
      <c r="D108" s="16" t="s">
        <v>20</v>
      </c>
      <c r="E108" s="16">
        <f t="shared" ref="E108:L108" si="54">IF($M107=0,0,E107/$M107%)</f>
        <v>0</v>
      </c>
      <c r="F108" s="16">
        <f t="shared" si="54"/>
        <v>0</v>
      </c>
      <c r="G108" s="16">
        <f t="shared" si="54"/>
        <v>0</v>
      </c>
      <c r="H108" s="16">
        <f t="shared" si="54"/>
        <v>0</v>
      </c>
      <c r="I108" s="16">
        <f t="shared" si="54"/>
        <v>0</v>
      </c>
      <c r="J108" s="16">
        <f t="shared" si="54"/>
        <v>0</v>
      </c>
      <c r="K108" s="16">
        <f t="shared" si="54"/>
        <v>0</v>
      </c>
      <c r="L108" s="16">
        <f t="shared" si="54"/>
        <v>0</v>
      </c>
      <c r="M108" s="12">
        <f t="shared" si="53"/>
        <v>0</v>
      </c>
      <c r="N108" s="16" t="s">
        <v>20</v>
      </c>
      <c r="O108" s="35"/>
      <c r="P108" s="35"/>
    </row>
    <row r="109" spans="1:16" ht="15.95" customHeight="1" x14ac:dyDescent="0.15">
      <c r="A109" s="9" t="s">
        <v>71</v>
      </c>
      <c r="B109" s="10"/>
      <c r="C109" s="20" t="s">
        <v>111</v>
      </c>
      <c r="D109" s="12">
        <f>SUM(D111,D113,D115,D117,D119,D121,D123,D125,D127)</f>
        <v>0</v>
      </c>
      <c r="E109" s="12">
        <f t="shared" ref="E109:L109" si="55">SUM(E111,E113,E115,E117,E119,E121,E123,E125,E127)</f>
        <v>0</v>
      </c>
      <c r="F109" s="12">
        <f t="shared" si="55"/>
        <v>0</v>
      </c>
      <c r="G109" s="12">
        <f t="shared" si="55"/>
        <v>0</v>
      </c>
      <c r="H109" s="12">
        <f t="shared" si="55"/>
        <v>0</v>
      </c>
      <c r="I109" s="12">
        <f t="shared" si="55"/>
        <v>0</v>
      </c>
      <c r="J109" s="12">
        <f t="shared" si="55"/>
        <v>0</v>
      </c>
      <c r="K109" s="12">
        <f t="shared" si="55"/>
        <v>0</v>
      </c>
      <c r="L109" s="12">
        <f t="shared" si="55"/>
        <v>0</v>
      </c>
      <c r="M109" s="12">
        <f t="shared" si="2"/>
        <v>0</v>
      </c>
      <c r="N109" s="12">
        <f>SUM(M109,D109)</f>
        <v>0</v>
      </c>
      <c r="O109" s="35"/>
      <c r="P109" s="35"/>
    </row>
    <row r="110" spans="1:16" ht="15.95" customHeight="1" x14ac:dyDescent="0.15">
      <c r="A110" s="13"/>
      <c r="B110" s="14"/>
      <c r="C110" s="15" t="s">
        <v>19</v>
      </c>
      <c r="D110" s="16" t="s">
        <v>20</v>
      </c>
      <c r="E110" s="16">
        <f t="shared" ref="E110:L110" si="56">IF($M109=0,0,E109/$M109%)</f>
        <v>0</v>
      </c>
      <c r="F110" s="16">
        <f t="shared" si="56"/>
        <v>0</v>
      </c>
      <c r="G110" s="16">
        <f t="shared" si="56"/>
        <v>0</v>
      </c>
      <c r="H110" s="16">
        <f t="shared" si="56"/>
        <v>0</v>
      </c>
      <c r="I110" s="16">
        <f t="shared" si="56"/>
        <v>0</v>
      </c>
      <c r="J110" s="16">
        <f t="shared" si="56"/>
        <v>0</v>
      </c>
      <c r="K110" s="16">
        <f t="shared" si="56"/>
        <v>0</v>
      </c>
      <c r="L110" s="16">
        <f t="shared" si="56"/>
        <v>0</v>
      </c>
      <c r="M110" s="12">
        <f t="shared" si="2"/>
        <v>0</v>
      </c>
      <c r="N110" s="16" t="s">
        <v>20</v>
      </c>
      <c r="O110" s="35"/>
      <c r="P110" s="35"/>
    </row>
    <row r="111" spans="1:16" ht="15.95" customHeight="1" x14ac:dyDescent="0.15">
      <c r="A111" s="17"/>
      <c r="B111" s="18" t="s">
        <v>72</v>
      </c>
      <c r="C111" s="11" t="s">
        <v>18</v>
      </c>
      <c r="D111" s="12">
        <v>0</v>
      </c>
      <c r="E111" s="12"/>
      <c r="F111" s="12"/>
      <c r="G111" s="12"/>
      <c r="H111" s="12"/>
      <c r="I111" s="12"/>
      <c r="J111" s="12"/>
      <c r="K111" s="12"/>
      <c r="L111" s="12"/>
      <c r="M111" s="12">
        <f t="shared" ref="M111:M136" si="57">SUM(E111:L111)</f>
        <v>0</v>
      </c>
      <c r="N111" s="12">
        <f>SUM(M111,D111)</f>
        <v>0</v>
      </c>
      <c r="O111" s="35"/>
      <c r="P111" s="35"/>
    </row>
    <row r="112" spans="1:16" ht="15.95" customHeight="1" x14ac:dyDescent="0.15">
      <c r="A112" s="13"/>
      <c r="B112" s="19"/>
      <c r="C112" s="15" t="s">
        <v>19</v>
      </c>
      <c r="D112" s="16" t="s">
        <v>20</v>
      </c>
      <c r="E112" s="16">
        <f t="shared" ref="E112:L112" si="58">IF($M111=0,0,E111/$M111%)</f>
        <v>0</v>
      </c>
      <c r="F112" s="16">
        <f t="shared" si="58"/>
        <v>0</v>
      </c>
      <c r="G112" s="16">
        <f t="shared" si="58"/>
        <v>0</v>
      </c>
      <c r="H112" s="16">
        <f t="shared" si="58"/>
        <v>0</v>
      </c>
      <c r="I112" s="16">
        <f t="shared" si="58"/>
        <v>0</v>
      </c>
      <c r="J112" s="16">
        <f t="shared" si="58"/>
        <v>0</v>
      </c>
      <c r="K112" s="16">
        <f t="shared" si="58"/>
        <v>0</v>
      </c>
      <c r="L112" s="16">
        <f t="shared" si="58"/>
        <v>0</v>
      </c>
      <c r="M112" s="12">
        <f t="shared" si="57"/>
        <v>0</v>
      </c>
      <c r="N112" s="16" t="s">
        <v>20</v>
      </c>
      <c r="O112" s="35"/>
      <c r="P112" s="35"/>
    </row>
    <row r="113" spans="1:16" ht="15.95" customHeight="1" x14ac:dyDescent="0.15">
      <c r="A113" s="17"/>
      <c r="B113" s="18" t="s">
        <v>73</v>
      </c>
      <c r="C113" s="11" t="s">
        <v>18</v>
      </c>
      <c r="D113" s="12">
        <v>0</v>
      </c>
      <c r="E113" s="12"/>
      <c r="F113" s="12"/>
      <c r="G113" s="12"/>
      <c r="H113" s="12"/>
      <c r="I113" s="12"/>
      <c r="J113" s="12"/>
      <c r="K113" s="12"/>
      <c r="L113" s="12"/>
      <c r="M113" s="12">
        <f t="shared" si="57"/>
        <v>0</v>
      </c>
      <c r="N113" s="12">
        <f>SUM(M113,D113)</f>
        <v>0</v>
      </c>
      <c r="O113" s="35"/>
      <c r="P113" s="35"/>
    </row>
    <row r="114" spans="1:16" ht="15.95" customHeight="1" x14ac:dyDescent="0.15">
      <c r="A114" s="13"/>
      <c r="B114" s="19"/>
      <c r="C114" s="15" t="s">
        <v>19</v>
      </c>
      <c r="D114" s="16" t="s">
        <v>20</v>
      </c>
      <c r="E114" s="16">
        <f t="shared" ref="E114:L114" si="59">IF($M113=0,0,E113/$M113%)</f>
        <v>0</v>
      </c>
      <c r="F114" s="16">
        <f t="shared" si="59"/>
        <v>0</v>
      </c>
      <c r="G114" s="16">
        <f t="shared" si="59"/>
        <v>0</v>
      </c>
      <c r="H114" s="16">
        <f t="shared" si="59"/>
        <v>0</v>
      </c>
      <c r="I114" s="16">
        <f t="shared" si="59"/>
        <v>0</v>
      </c>
      <c r="J114" s="16">
        <f t="shared" si="59"/>
        <v>0</v>
      </c>
      <c r="K114" s="16">
        <f t="shared" si="59"/>
        <v>0</v>
      </c>
      <c r="L114" s="16">
        <f t="shared" si="59"/>
        <v>0</v>
      </c>
      <c r="M114" s="12">
        <f t="shared" si="57"/>
        <v>0</v>
      </c>
      <c r="N114" s="16" t="s">
        <v>20</v>
      </c>
      <c r="O114" s="35"/>
      <c r="P114" s="35"/>
    </row>
    <row r="115" spans="1:16" ht="15.95" customHeight="1" x14ac:dyDescent="0.15">
      <c r="A115" s="17"/>
      <c r="B115" s="18" t="s">
        <v>74</v>
      </c>
      <c r="C115" s="11" t="s">
        <v>18</v>
      </c>
      <c r="D115" s="12">
        <v>0</v>
      </c>
      <c r="E115" s="12"/>
      <c r="F115" s="12"/>
      <c r="G115" s="12"/>
      <c r="H115" s="12"/>
      <c r="I115" s="12"/>
      <c r="J115" s="12"/>
      <c r="K115" s="12"/>
      <c r="L115" s="12"/>
      <c r="M115" s="12">
        <f t="shared" si="57"/>
        <v>0</v>
      </c>
      <c r="N115" s="12">
        <f>SUM(M115,D115)</f>
        <v>0</v>
      </c>
      <c r="O115" s="35"/>
      <c r="P115" s="35"/>
    </row>
    <row r="116" spans="1:16" ht="15.95" customHeight="1" x14ac:dyDescent="0.15">
      <c r="A116" s="13"/>
      <c r="B116" s="19"/>
      <c r="C116" s="15" t="s">
        <v>19</v>
      </c>
      <c r="D116" s="16" t="s">
        <v>20</v>
      </c>
      <c r="E116" s="16">
        <f t="shared" ref="E116:L116" si="60">IF($M115=0,0,E115/$M115%)</f>
        <v>0</v>
      </c>
      <c r="F116" s="16">
        <f t="shared" si="60"/>
        <v>0</v>
      </c>
      <c r="G116" s="16">
        <f t="shared" si="60"/>
        <v>0</v>
      </c>
      <c r="H116" s="16">
        <f t="shared" si="60"/>
        <v>0</v>
      </c>
      <c r="I116" s="16">
        <f t="shared" si="60"/>
        <v>0</v>
      </c>
      <c r="J116" s="16">
        <f t="shared" si="60"/>
        <v>0</v>
      </c>
      <c r="K116" s="16">
        <f t="shared" si="60"/>
        <v>0</v>
      </c>
      <c r="L116" s="16">
        <f t="shared" si="60"/>
        <v>0</v>
      </c>
      <c r="M116" s="12">
        <f t="shared" si="57"/>
        <v>0</v>
      </c>
      <c r="N116" s="16" t="s">
        <v>20</v>
      </c>
      <c r="O116" s="35"/>
      <c r="P116" s="35"/>
    </row>
    <row r="117" spans="1:16" ht="15.95" customHeight="1" x14ac:dyDescent="0.15">
      <c r="A117" s="17"/>
      <c r="B117" s="18" t="s">
        <v>75</v>
      </c>
      <c r="C117" s="11" t="s">
        <v>18</v>
      </c>
      <c r="D117" s="12">
        <v>0</v>
      </c>
      <c r="E117" s="12"/>
      <c r="F117" s="12"/>
      <c r="G117" s="12"/>
      <c r="H117" s="12"/>
      <c r="I117" s="12"/>
      <c r="J117" s="12"/>
      <c r="K117" s="12"/>
      <c r="L117" s="12"/>
      <c r="M117" s="12">
        <f t="shared" si="57"/>
        <v>0</v>
      </c>
      <c r="N117" s="12">
        <f>SUM(M117,D117)</f>
        <v>0</v>
      </c>
      <c r="O117" s="35"/>
      <c r="P117" s="35"/>
    </row>
    <row r="118" spans="1:16" ht="15.95" customHeight="1" x14ac:dyDescent="0.15">
      <c r="A118" s="13"/>
      <c r="B118" s="19"/>
      <c r="C118" s="15" t="s">
        <v>19</v>
      </c>
      <c r="D118" s="16" t="s">
        <v>20</v>
      </c>
      <c r="E118" s="16">
        <f t="shared" ref="E118:L118" si="61">IF($M117=0,0,E117/$M117%)</f>
        <v>0</v>
      </c>
      <c r="F118" s="16">
        <f t="shared" si="61"/>
        <v>0</v>
      </c>
      <c r="G118" s="16">
        <f t="shared" si="61"/>
        <v>0</v>
      </c>
      <c r="H118" s="16">
        <f t="shared" si="61"/>
        <v>0</v>
      </c>
      <c r="I118" s="16">
        <f t="shared" si="61"/>
        <v>0</v>
      </c>
      <c r="J118" s="16">
        <f t="shared" si="61"/>
        <v>0</v>
      </c>
      <c r="K118" s="16">
        <f t="shared" si="61"/>
        <v>0</v>
      </c>
      <c r="L118" s="16">
        <f t="shared" si="61"/>
        <v>0</v>
      </c>
      <c r="M118" s="12">
        <f t="shared" si="57"/>
        <v>0</v>
      </c>
      <c r="N118" s="16" t="s">
        <v>20</v>
      </c>
      <c r="O118" s="35"/>
      <c r="P118" s="35"/>
    </row>
    <row r="119" spans="1:16" ht="15.95" customHeight="1" x14ac:dyDescent="0.15">
      <c r="A119" s="17"/>
      <c r="B119" s="18" t="s">
        <v>76</v>
      </c>
      <c r="C119" s="11" t="s">
        <v>18</v>
      </c>
      <c r="D119" s="12">
        <v>0</v>
      </c>
      <c r="E119" s="12"/>
      <c r="F119" s="12"/>
      <c r="G119" s="12"/>
      <c r="H119" s="12"/>
      <c r="I119" s="12"/>
      <c r="J119" s="12"/>
      <c r="K119" s="12"/>
      <c r="L119" s="12"/>
      <c r="M119" s="12">
        <f t="shared" si="57"/>
        <v>0</v>
      </c>
      <c r="N119" s="12">
        <f>SUM(M119,D119)</f>
        <v>0</v>
      </c>
      <c r="O119" s="35"/>
      <c r="P119" s="35"/>
    </row>
    <row r="120" spans="1:16" ht="15.95" customHeight="1" x14ac:dyDescent="0.15">
      <c r="A120" s="13"/>
      <c r="B120" s="19"/>
      <c r="C120" s="15" t="s">
        <v>19</v>
      </c>
      <c r="D120" s="16" t="s">
        <v>20</v>
      </c>
      <c r="E120" s="16">
        <f t="shared" ref="E120:L120" si="62">IF($M119=0,0,E119/$M119%)</f>
        <v>0</v>
      </c>
      <c r="F120" s="16">
        <f t="shared" si="62"/>
        <v>0</v>
      </c>
      <c r="G120" s="16">
        <f t="shared" si="62"/>
        <v>0</v>
      </c>
      <c r="H120" s="16">
        <f t="shared" si="62"/>
        <v>0</v>
      </c>
      <c r="I120" s="16">
        <f t="shared" si="62"/>
        <v>0</v>
      </c>
      <c r="J120" s="16">
        <f t="shared" si="62"/>
        <v>0</v>
      </c>
      <c r="K120" s="16">
        <f t="shared" si="62"/>
        <v>0</v>
      </c>
      <c r="L120" s="16">
        <f t="shared" si="62"/>
        <v>0</v>
      </c>
      <c r="M120" s="12">
        <f t="shared" si="57"/>
        <v>0</v>
      </c>
      <c r="N120" s="16" t="s">
        <v>20</v>
      </c>
      <c r="O120" s="35"/>
      <c r="P120" s="35"/>
    </row>
    <row r="121" spans="1:16" ht="15.95" customHeight="1" x14ac:dyDescent="0.15">
      <c r="A121" s="17"/>
      <c r="B121" s="18" t="s">
        <v>77</v>
      </c>
      <c r="C121" s="11" t="s">
        <v>18</v>
      </c>
      <c r="D121" s="12">
        <v>0</v>
      </c>
      <c r="E121" s="12"/>
      <c r="F121" s="12"/>
      <c r="G121" s="12"/>
      <c r="H121" s="12"/>
      <c r="I121" s="12"/>
      <c r="J121" s="12"/>
      <c r="K121" s="12"/>
      <c r="L121" s="12"/>
      <c r="M121" s="12">
        <f t="shared" si="57"/>
        <v>0</v>
      </c>
      <c r="N121" s="12">
        <f>SUM(M121,D121)</f>
        <v>0</v>
      </c>
      <c r="O121" s="35"/>
      <c r="P121" s="35"/>
    </row>
    <row r="122" spans="1:16" ht="15.95" customHeight="1" x14ac:dyDescent="0.15">
      <c r="A122" s="13"/>
      <c r="B122" s="19"/>
      <c r="C122" s="15" t="s">
        <v>19</v>
      </c>
      <c r="D122" s="16" t="s">
        <v>20</v>
      </c>
      <c r="E122" s="16">
        <f t="shared" ref="E122:L122" si="63">IF($M121=0,0,E121/$M121%)</f>
        <v>0</v>
      </c>
      <c r="F122" s="16">
        <f t="shared" si="63"/>
        <v>0</v>
      </c>
      <c r="G122" s="16">
        <f t="shared" si="63"/>
        <v>0</v>
      </c>
      <c r="H122" s="16">
        <f t="shared" si="63"/>
        <v>0</v>
      </c>
      <c r="I122" s="16">
        <f t="shared" si="63"/>
        <v>0</v>
      </c>
      <c r="J122" s="16">
        <f t="shared" si="63"/>
        <v>0</v>
      </c>
      <c r="K122" s="16">
        <f t="shared" si="63"/>
        <v>0</v>
      </c>
      <c r="L122" s="16">
        <f t="shared" si="63"/>
        <v>0</v>
      </c>
      <c r="M122" s="12">
        <f t="shared" si="57"/>
        <v>0</v>
      </c>
      <c r="N122" s="16" t="s">
        <v>20</v>
      </c>
      <c r="O122" s="35"/>
      <c r="P122" s="35"/>
    </row>
    <row r="123" spans="1:16" ht="15.95" customHeight="1" x14ac:dyDescent="0.15">
      <c r="A123" s="17"/>
      <c r="B123" s="18" t="s">
        <v>78</v>
      </c>
      <c r="C123" s="11" t="s">
        <v>18</v>
      </c>
      <c r="D123" s="12">
        <v>0</v>
      </c>
      <c r="E123" s="12"/>
      <c r="F123" s="12"/>
      <c r="G123" s="12"/>
      <c r="H123" s="12"/>
      <c r="I123" s="12"/>
      <c r="J123" s="12"/>
      <c r="K123" s="12"/>
      <c r="L123" s="12"/>
      <c r="M123" s="12">
        <f t="shared" si="57"/>
        <v>0</v>
      </c>
      <c r="N123" s="12">
        <f>SUM(M123,D123)</f>
        <v>0</v>
      </c>
      <c r="O123" s="35"/>
      <c r="P123" s="35"/>
    </row>
    <row r="124" spans="1:16" ht="15.95" customHeight="1" x14ac:dyDescent="0.15">
      <c r="A124" s="13"/>
      <c r="B124" s="19"/>
      <c r="C124" s="15" t="s">
        <v>19</v>
      </c>
      <c r="D124" s="16" t="s">
        <v>20</v>
      </c>
      <c r="E124" s="16">
        <f t="shared" ref="E124:L124" si="64">IF($M123=0,0,E123/$M123%)</f>
        <v>0</v>
      </c>
      <c r="F124" s="16">
        <f t="shared" si="64"/>
        <v>0</v>
      </c>
      <c r="G124" s="16">
        <f t="shared" si="64"/>
        <v>0</v>
      </c>
      <c r="H124" s="16">
        <f t="shared" si="64"/>
        <v>0</v>
      </c>
      <c r="I124" s="16">
        <f t="shared" si="64"/>
        <v>0</v>
      </c>
      <c r="J124" s="16">
        <f t="shared" si="64"/>
        <v>0</v>
      </c>
      <c r="K124" s="16">
        <f t="shared" si="64"/>
        <v>0</v>
      </c>
      <c r="L124" s="16">
        <f t="shared" si="64"/>
        <v>0</v>
      </c>
      <c r="M124" s="12">
        <f t="shared" si="57"/>
        <v>0</v>
      </c>
      <c r="N124" s="16" t="s">
        <v>20</v>
      </c>
      <c r="O124" s="35"/>
      <c r="P124" s="35"/>
    </row>
    <row r="125" spans="1:16" ht="15.95" customHeight="1" x14ac:dyDescent="0.15">
      <c r="A125" s="17"/>
      <c r="B125" s="18" t="s">
        <v>79</v>
      </c>
      <c r="C125" s="11" t="s">
        <v>18</v>
      </c>
      <c r="D125" s="12">
        <v>0</v>
      </c>
      <c r="E125" s="12"/>
      <c r="F125" s="12"/>
      <c r="G125" s="12"/>
      <c r="H125" s="12"/>
      <c r="I125" s="12"/>
      <c r="J125" s="12"/>
      <c r="K125" s="12"/>
      <c r="L125" s="12"/>
      <c r="M125" s="12">
        <f t="shared" si="57"/>
        <v>0</v>
      </c>
      <c r="N125" s="12">
        <f>SUM(M125,D125)</f>
        <v>0</v>
      </c>
      <c r="O125" s="35"/>
      <c r="P125" s="35"/>
    </row>
    <row r="126" spans="1:16" ht="15.95" customHeight="1" x14ac:dyDescent="0.15">
      <c r="A126" s="13"/>
      <c r="B126" s="19"/>
      <c r="C126" s="15" t="s">
        <v>19</v>
      </c>
      <c r="D126" s="16" t="s">
        <v>20</v>
      </c>
      <c r="E126" s="16">
        <f t="shared" ref="E126:L126" si="65">IF($M125=0,0,E125/$M125%)</f>
        <v>0</v>
      </c>
      <c r="F126" s="16">
        <f t="shared" si="65"/>
        <v>0</v>
      </c>
      <c r="G126" s="16">
        <f t="shared" si="65"/>
        <v>0</v>
      </c>
      <c r="H126" s="16">
        <f t="shared" si="65"/>
        <v>0</v>
      </c>
      <c r="I126" s="16">
        <f t="shared" si="65"/>
        <v>0</v>
      </c>
      <c r="J126" s="16">
        <f t="shared" si="65"/>
        <v>0</v>
      </c>
      <c r="K126" s="16">
        <f t="shared" si="65"/>
        <v>0</v>
      </c>
      <c r="L126" s="16">
        <f t="shared" si="65"/>
        <v>0</v>
      </c>
      <c r="M126" s="12">
        <f t="shared" si="57"/>
        <v>0</v>
      </c>
      <c r="N126" s="16" t="s">
        <v>20</v>
      </c>
      <c r="O126" s="35"/>
      <c r="P126" s="35"/>
    </row>
    <row r="127" spans="1:16" ht="15.75" customHeight="1" x14ac:dyDescent="0.15">
      <c r="A127" s="17"/>
      <c r="B127" s="18" t="s">
        <v>80</v>
      </c>
      <c r="C127" s="11" t="s">
        <v>18</v>
      </c>
      <c r="D127" s="12">
        <v>0</v>
      </c>
      <c r="E127" s="12"/>
      <c r="F127" s="12"/>
      <c r="G127" s="12"/>
      <c r="H127" s="12"/>
      <c r="I127" s="12"/>
      <c r="J127" s="12"/>
      <c r="K127" s="12"/>
      <c r="L127" s="12"/>
      <c r="M127" s="12">
        <f t="shared" si="57"/>
        <v>0</v>
      </c>
      <c r="N127" s="12">
        <f>SUM(M127,D127)</f>
        <v>0</v>
      </c>
      <c r="O127" s="35"/>
      <c r="P127" s="35"/>
    </row>
    <row r="128" spans="1:16" ht="15.75" customHeight="1" x14ac:dyDescent="0.15">
      <c r="A128" s="13"/>
      <c r="B128" s="19"/>
      <c r="C128" s="15" t="s">
        <v>19</v>
      </c>
      <c r="D128" s="16" t="s">
        <v>20</v>
      </c>
      <c r="E128" s="16">
        <f t="shared" ref="E128:L128" si="66">IF($M127=0,0,E127/$M127%)</f>
        <v>0</v>
      </c>
      <c r="F128" s="16">
        <f t="shared" si="66"/>
        <v>0</v>
      </c>
      <c r="G128" s="16">
        <f t="shared" si="66"/>
        <v>0</v>
      </c>
      <c r="H128" s="16">
        <f t="shared" si="66"/>
        <v>0</v>
      </c>
      <c r="I128" s="16">
        <f t="shared" si="66"/>
        <v>0</v>
      </c>
      <c r="J128" s="16">
        <f t="shared" si="66"/>
        <v>0</v>
      </c>
      <c r="K128" s="16">
        <f t="shared" si="66"/>
        <v>0</v>
      </c>
      <c r="L128" s="16">
        <f t="shared" si="66"/>
        <v>0</v>
      </c>
      <c r="M128" s="12">
        <f t="shared" si="57"/>
        <v>0</v>
      </c>
      <c r="N128" s="16" t="s">
        <v>20</v>
      </c>
      <c r="O128" s="35"/>
      <c r="P128" s="35"/>
    </row>
    <row r="129" spans="1:16" ht="15.75" customHeight="1" x14ac:dyDescent="0.15">
      <c r="A129" s="9" t="s">
        <v>81</v>
      </c>
      <c r="B129" s="10"/>
      <c r="C129" s="11" t="s">
        <v>18</v>
      </c>
      <c r="D129" s="12">
        <v>0</v>
      </c>
      <c r="E129" s="12"/>
      <c r="F129" s="12"/>
      <c r="G129" s="12"/>
      <c r="H129" s="12"/>
      <c r="I129" s="12"/>
      <c r="J129" s="12"/>
      <c r="K129" s="12"/>
      <c r="L129" s="12"/>
      <c r="M129" s="12">
        <f t="shared" si="57"/>
        <v>0</v>
      </c>
      <c r="N129" s="12">
        <f>SUM(M129,D129)</f>
        <v>0</v>
      </c>
      <c r="O129" s="35"/>
      <c r="P129" s="35"/>
    </row>
    <row r="130" spans="1:16" ht="15.75" customHeight="1" x14ac:dyDescent="0.15">
      <c r="A130" s="21"/>
      <c r="B130" s="14"/>
      <c r="C130" s="15" t="s">
        <v>19</v>
      </c>
      <c r="D130" s="16" t="s">
        <v>20</v>
      </c>
      <c r="E130" s="16">
        <f t="shared" ref="E130:L130" si="67">IF($M129=0,0,E129/$M129%)</f>
        <v>0</v>
      </c>
      <c r="F130" s="16">
        <f t="shared" si="67"/>
        <v>0</v>
      </c>
      <c r="G130" s="16">
        <f t="shared" si="67"/>
        <v>0</v>
      </c>
      <c r="H130" s="16">
        <f t="shared" si="67"/>
        <v>0</v>
      </c>
      <c r="I130" s="16">
        <f t="shared" si="67"/>
        <v>0</v>
      </c>
      <c r="J130" s="16">
        <f t="shared" si="67"/>
        <v>0</v>
      </c>
      <c r="K130" s="16">
        <f t="shared" si="67"/>
        <v>0</v>
      </c>
      <c r="L130" s="16">
        <f t="shared" si="67"/>
        <v>0</v>
      </c>
      <c r="M130" s="12">
        <f t="shared" si="57"/>
        <v>0</v>
      </c>
      <c r="N130" s="16" t="s">
        <v>20</v>
      </c>
      <c r="O130" s="35"/>
      <c r="P130" s="35"/>
    </row>
    <row r="131" spans="1:16" ht="15.75" customHeight="1" x14ac:dyDescent="0.15">
      <c r="A131" s="9" t="s">
        <v>82</v>
      </c>
      <c r="B131" s="10"/>
      <c r="C131" s="11" t="s">
        <v>18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>
        <f t="shared" si="57"/>
        <v>0</v>
      </c>
      <c r="N131" s="12">
        <f>SUM(M131,D131)</f>
        <v>0</v>
      </c>
      <c r="O131" s="35"/>
      <c r="P131" s="35"/>
    </row>
    <row r="132" spans="1:16" ht="15.75" customHeight="1" x14ac:dyDescent="0.15">
      <c r="A132" s="21"/>
      <c r="B132" s="14"/>
      <c r="C132" s="15" t="s">
        <v>19</v>
      </c>
      <c r="D132" s="12"/>
      <c r="E132" s="16"/>
      <c r="F132" s="16"/>
      <c r="G132" s="16"/>
      <c r="H132" s="16"/>
      <c r="I132" s="16"/>
      <c r="J132" s="16"/>
      <c r="K132" s="16"/>
      <c r="L132" s="16"/>
      <c r="M132" s="12">
        <f t="shared" si="57"/>
        <v>0</v>
      </c>
      <c r="N132" s="12">
        <f>SUM(M132,D132)</f>
        <v>0</v>
      </c>
      <c r="O132" s="35"/>
      <c r="P132" s="35"/>
    </row>
    <row r="133" spans="1:16" ht="15.95" customHeight="1" x14ac:dyDescent="0.15">
      <c r="A133" s="22" t="s">
        <v>83</v>
      </c>
      <c r="B133" s="23"/>
      <c r="C133" s="11" t="s">
        <v>18</v>
      </c>
      <c r="D133" s="37">
        <f t="shared" ref="D133:L133" si="68">SUM(D129,D109,D107,D81,D17,D7)</f>
        <v>14533.399999999996</v>
      </c>
      <c r="E133" s="37">
        <f t="shared" si="68"/>
        <v>5055.3</v>
      </c>
      <c r="F133" s="37">
        <f t="shared" si="68"/>
        <v>1636.3</v>
      </c>
      <c r="G133" s="37">
        <f t="shared" si="68"/>
        <v>20397</v>
      </c>
      <c r="H133" s="37">
        <f t="shared" si="68"/>
        <v>4987.9999999999991</v>
      </c>
      <c r="I133" s="37">
        <f t="shared" si="68"/>
        <v>5414.5</v>
      </c>
      <c r="J133" s="37">
        <f t="shared" si="68"/>
        <v>1528.8999999999999</v>
      </c>
      <c r="K133" s="37">
        <f t="shared" si="68"/>
        <v>488.09999999999997</v>
      </c>
      <c r="L133" s="37">
        <f t="shared" si="68"/>
        <v>1048.5000000000002</v>
      </c>
      <c r="M133" s="37">
        <f t="shared" si="57"/>
        <v>40556.6</v>
      </c>
      <c r="N133" s="37">
        <f>SUM(M133,D133)</f>
        <v>55089.999999999993</v>
      </c>
      <c r="O133" s="35"/>
      <c r="P133" s="35"/>
    </row>
    <row r="134" spans="1:16" ht="15.95" customHeight="1" x14ac:dyDescent="0.15">
      <c r="A134" s="21"/>
      <c r="B134" s="14"/>
      <c r="C134" s="15" t="s">
        <v>19</v>
      </c>
      <c r="D134" s="38" t="s">
        <v>20</v>
      </c>
      <c r="E134" s="38">
        <f t="shared" ref="E134:L134" si="69">IF($M133=0,0,E133/$M133%)</f>
        <v>12.46480227632494</v>
      </c>
      <c r="F134" s="38">
        <f t="shared" si="69"/>
        <v>4.0346084237830588</v>
      </c>
      <c r="G134" s="38">
        <f t="shared" si="69"/>
        <v>50.292677394061634</v>
      </c>
      <c r="H134" s="38">
        <f t="shared" si="69"/>
        <v>12.298861344392773</v>
      </c>
      <c r="I134" s="38">
        <f t="shared" si="69"/>
        <v>13.350478097276399</v>
      </c>
      <c r="J134" s="38">
        <f t="shared" si="69"/>
        <v>3.7697933258705119</v>
      </c>
      <c r="K134" s="38">
        <f t="shared" si="69"/>
        <v>1.2035032522450106</v>
      </c>
      <c r="L134" s="38">
        <f t="shared" si="69"/>
        <v>2.5852758860456753</v>
      </c>
      <c r="M134" s="37">
        <f t="shared" si="57"/>
        <v>100</v>
      </c>
      <c r="N134" s="38" t="s">
        <v>20</v>
      </c>
      <c r="O134" s="35"/>
      <c r="P134" s="35"/>
    </row>
    <row r="135" spans="1:16" ht="15.95" customHeight="1" x14ac:dyDescent="0.15">
      <c r="A135" s="9" t="s">
        <v>84</v>
      </c>
      <c r="B135" s="10"/>
      <c r="C135" s="11" t="s">
        <v>18</v>
      </c>
      <c r="D135" s="37">
        <v>8342.5</v>
      </c>
      <c r="E135" s="37">
        <v>728.6</v>
      </c>
      <c r="F135" s="37">
        <v>122.7</v>
      </c>
      <c r="G135" s="37">
        <v>11816.7</v>
      </c>
      <c r="H135" s="37">
        <v>1656.7</v>
      </c>
      <c r="I135" s="37">
        <v>14087</v>
      </c>
      <c r="J135" s="37">
        <v>214.9</v>
      </c>
      <c r="K135" s="37">
        <v>552.6</v>
      </c>
      <c r="L135" s="37">
        <v>1038.5</v>
      </c>
      <c r="M135" s="37">
        <f t="shared" si="57"/>
        <v>30217.7</v>
      </c>
      <c r="N135" s="37">
        <f>SUM(M135,D135)</f>
        <v>38560.199999999997</v>
      </c>
      <c r="O135" s="35"/>
      <c r="P135" s="35"/>
    </row>
    <row r="136" spans="1:16" ht="15.95" customHeight="1" x14ac:dyDescent="0.15">
      <c r="A136" s="21" t="s">
        <v>85</v>
      </c>
      <c r="B136" s="24"/>
      <c r="C136" s="15" t="s">
        <v>19</v>
      </c>
      <c r="D136" s="38" t="s">
        <v>20</v>
      </c>
      <c r="E136" s="38">
        <f t="shared" ref="E136:L136" si="70">IF($M135=0,0,E135/$M135%)</f>
        <v>2.411169612511872</v>
      </c>
      <c r="F136" s="38">
        <f t="shared" si="70"/>
        <v>0.40605340578535093</v>
      </c>
      <c r="G136" s="38">
        <f t="shared" si="70"/>
        <v>39.105226407039581</v>
      </c>
      <c r="H136" s="38">
        <f t="shared" si="70"/>
        <v>5.4825483077798776</v>
      </c>
      <c r="I136" s="38">
        <f t="shared" si="70"/>
        <v>46.618372675617266</v>
      </c>
      <c r="J136" s="38">
        <f t="shared" si="70"/>
        <v>0.71117259089871165</v>
      </c>
      <c r="K136" s="38">
        <f t="shared" si="70"/>
        <v>1.82872951945383</v>
      </c>
      <c r="L136" s="38">
        <f t="shared" si="70"/>
        <v>3.436727480913504</v>
      </c>
      <c r="M136" s="37">
        <f t="shared" si="57"/>
        <v>99.999999999999986</v>
      </c>
      <c r="N136" s="38" t="s">
        <v>20</v>
      </c>
      <c r="O136" s="35"/>
      <c r="P136" s="35"/>
    </row>
  </sheetData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5" firstPageNumber="207" fitToHeight="2" orientation="portrait" useFirstPageNumber="1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FF0000"/>
    <pageSetUpPr fitToPage="1"/>
  </sheetPr>
  <dimension ref="A2:P140"/>
  <sheetViews>
    <sheetView showGridLines="0" showZeros="0" zoomScale="95" zoomScaleNormal="95" zoomScaleSheetLayoutView="80" workbookViewId="0">
      <pane xSplit="2" ySplit="6" topLeftCell="C111" activePane="bottomRight" state="frozen"/>
      <selection activeCell="D113" sqref="D113"/>
      <selection pane="topRight" activeCell="D113" sqref="D113"/>
      <selection pane="bottomLeft" activeCell="D113" sqref="D113"/>
      <selection pane="bottomRight" activeCell="C128" sqref="C128"/>
    </sheetView>
  </sheetViews>
  <sheetFormatPr defaultRowHeight="15.95" customHeight="1" x14ac:dyDescent="0.15"/>
  <cols>
    <col min="1" max="1" width="7.5" style="2" customWidth="1"/>
    <col min="2" max="2" width="13.875" style="2" customWidth="1"/>
    <col min="3" max="3" width="13.5" style="1" bestFit="1" customWidth="1"/>
    <col min="4" max="4" width="14.625" style="1" customWidth="1"/>
    <col min="5" max="6" width="12.375" style="1" customWidth="1"/>
    <col min="7" max="7" width="14.625" style="1" customWidth="1"/>
    <col min="8" max="12" width="12.375" style="1" customWidth="1"/>
    <col min="13" max="13" width="14.625" style="1" customWidth="1"/>
    <col min="14" max="14" width="17.625" style="1" customWidth="1"/>
    <col min="15" max="256" width="9" style="1"/>
    <col min="257" max="257" width="7.5" style="1" customWidth="1"/>
    <col min="258" max="258" width="13.875" style="1" customWidth="1"/>
    <col min="259" max="259" width="13.5" style="1" bestFit="1" customWidth="1"/>
    <col min="260" max="260" width="14.625" style="1" customWidth="1"/>
    <col min="261" max="262" width="12.375" style="1" customWidth="1"/>
    <col min="263" max="263" width="14.625" style="1" customWidth="1"/>
    <col min="264" max="268" width="12.375" style="1" customWidth="1"/>
    <col min="269" max="269" width="14.625" style="1" customWidth="1"/>
    <col min="270" max="270" width="17.625" style="1" customWidth="1"/>
    <col min="271" max="512" width="9" style="1"/>
    <col min="513" max="513" width="7.5" style="1" customWidth="1"/>
    <col min="514" max="514" width="13.875" style="1" customWidth="1"/>
    <col min="515" max="515" width="13.5" style="1" bestFit="1" customWidth="1"/>
    <col min="516" max="516" width="14.625" style="1" customWidth="1"/>
    <col min="517" max="518" width="12.375" style="1" customWidth="1"/>
    <col min="519" max="519" width="14.625" style="1" customWidth="1"/>
    <col min="520" max="524" width="12.375" style="1" customWidth="1"/>
    <col min="525" max="525" width="14.625" style="1" customWidth="1"/>
    <col min="526" max="526" width="17.625" style="1" customWidth="1"/>
    <col min="527" max="768" width="9" style="1"/>
    <col min="769" max="769" width="7.5" style="1" customWidth="1"/>
    <col min="770" max="770" width="13.875" style="1" customWidth="1"/>
    <col min="771" max="771" width="13.5" style="1" bestFit="1" customWidth="1"/>
    <col min="772" max="772" width="14.625" style="1" customWidth="1"/>
    <col min="773" max="774" width="12.375" style="1" customWidth="1"/>
    <col min="775" max="775" width="14.625" style="1" customWidth="1"/>
    <col min="776" max="780" width="12.375" style="1" customWidth="1"/>
    <col min="781" max="781" width="14.625" style="1" customWidth="1"/>
    <col min="782" max="782" width="17.625" style="1" customWidth="1"/>
    <col min="783" max="1024" width="9" style="1"/>
    <col min="1025" max="1025" width="7.5" style="1" customWidth="1"/>
    <col min="1026" max="1026" width="13.875" style="1" customWidth="1"/>
    <col min="1027" max="1027" width="13.5" style="1" bestFit="1" customWidth="1"/>
    <col min="1028" max="1028" width="14.625" style="1" customWidth="1"/>
    <col min="1029" max="1030" width="12.375" style="1" customWidth="1"/>
    <col min="1031" max="1031" width="14.625" style="1" customWidth="1"/>
    <col min="1032" max="1036" width="12.375" style="1" customWidth="1"/>
    <col min="1037" max="1037" width="14.625" style="1" customWidth="1"/>
    <col min="1038" max="1038" width="17.625" style="1" customWidth="1"/>
    <col min="1039" max="1280" width="9" style="1"/>
    <col min="1281" max="1281" width="7.5" style="1" customWidth="1"/>
    <col min="1282" max="1282" width="13.875" style="1" customWidth="1"/>
    <col min="1283" max="1283" width="13.5" style="1" bestFit="1" customWidth="1"/>
    <col min="1284" max="1284" width="14.625" style="1" customWidth="1"/>
    <col min="1285" max="1286" width="12.375" style="1" customWidth="1"/>
    <col min="1287" max="1287" width="14.625" style="1" customWidth="1"/>
    <col min="1288" max="1292" width="12.375" style="1" customWidth="1"/>
    <col min="1293" max="1293" width="14.625" style="1" customWidth="1"/>
    <col min="1294" max="1294" width="17.625" style="1" customWidth="1"/>
    <col min="1295" max="1536" width="9" style="1"/>
    <col min="1537" max="1537" width="7.5" style="1" customWidth="1"/>
    <col min="1538" max="1538" width="13.875" style="1" customWidth="1"/>
    <col min="1539" max="1539" width="13.5" style="1" bestFit="1" customWidth="1"/>
    <col min="1540" max="1540" width="14.625" style="1" customWidth="1"/>
    <col min="1541" max="1542" width="12.375" style="1" customWidth="1"/>
    <col min="1543" max="1543" width="14.625" style="1" customWidth="1"/>
    <col min="1544" max="1548" width="12.375" style="1" customWidth="1"/>
    <col min="1549" max="1549" width="14.625" style="1" customWidth="1"/>
    <col min="1550" max="1550" width="17.625" style="1" customWidth="1"/>
    <col min="1551" max="1792" width="9" style="1"/>
    <col min="1793" max="1793" width="7.5" style="1" customWidth="1"/>
    <col min="1794" max="1794" width="13.875" style="1" customWidth="1"/>
    <col min="1795" max="1795" width="13.5" style="1" bestFit="1" customWidth="1"/>
    <col min="1796" max="1796" width="14.625" style="1" customWidth="1"/>
    <col min="1797" max="1798" width="12.375" style="1" customWidth="1"/>
    <col min="1799" max="1799" width="14.625" style="1" customWidth="1"/>
    <col min="1800" max="1804" width="12.375" style="1" customWidth="1"/>
    <col min="1805" max="1805" width="14.625" style="1" customWidth="1"/>
    <col min="1806" max="1806" width="17.625" style="1" customWidth="1"/>
    <col min="1807" max="2048" width="9" style="1"/>
    <col min="2049" max="2049" width="7.5" style="1" customWidth="1"/>
    <col min="2050" max="2050" width="13.875" style="1" customWidth="1"/>
    <col min="2051" max="2051" width="13.5" style="1" bestFit="1" customWidth="1"/>
    <col min="2052" max="2052" width="14.625" style="1" customWidth="1"/>
    <col min="2053" max="2054" width="12.375" style="1" customWidth="1"/>
    <col min="2055" max="2055" width="14.625" style="1" customWidth="1"/>
    <col min="2056" max="2060" width="12.375" style="1" customWidth="1"/>
    <col min="2061" max="2061" width="14.625" style="1" customWidth="1"/>
    <col min="2062" max="2062" width="17.625" style="1" customWidth="1"/>
    <col min="2063" max="2304" width="9" style="1"/>
    <col min="2305" max="2305" width="7.5" style="1" customWidth="1"/>
    <col min="2306" max="2306" width="13.875" style="1" customWidth="1"/>
    <col min="2307" max="2307" width="13.5" style="1" bestFit="1" customWidth="1"/>
    <col min="2308" max="2308" width="14.625" style="1" customWidth="1"/>
    <col min="2309" max="2310" width="12.375" style="1" customWidth="1"/>
    <col min="2311" max="2311" width="14.625" style="1" customWidth="1"/>
    <col min="2312" max="2316" width="12.375" style="1" customWidth="1"/>
    <col min="2317" max="2317" width="14.625" style="1" customWidth="1"/>
    <col min="2318" max="2318" width="17.625" style="1" customWidth="1"/>
    <col min="2319" max="2560" width="9" style="1"/>
    <col min="2561" max="2561" width="7.5" style="1" customWidth="1"/>
    <col min="2562" max="2562" width="13.875" style="1" customWidth="1"/>
    <col min="2563" max="2563" width="13.5" style="1" bestFit="1" customWidth="1"/>
    <col min="2564" max="2564" width="14.625" style="1" customWidth="1"/>
    <col min="2565" max="2566" width="12.375" style="1" customWidth="1"/>
    <col min="2567" max="2567" width="14.625" style="1" customWidth="1"/>
    <col min="2568" max="2572" width="12.375" style="1" customWidth="1"/>
    <col min="2573" max="2573" width="14.625" style="1" customWidth="1"/>
    <col min="2574" max="2574" width="17.625" style="1" customWidth="1"/>
    <col min="2575" max="2816" width="9" style="1"/>
    <col min="2817" max="2817" width="7.5" style="1" customWidth="1"/>
    <col min="2818" max="2818" width="13.875" style="1" customWidth="1"/>
    <col min="2819" max="2819" width="13.5" style="1" bestFit="1" customWidth="1"/>
    <col min="2820" max="2820" width="14.625" style="1" customWidth="1"/>
    <col min="2821" max="2822" width="12.375" style="1" customWidth="1"/>
    <col min="2823" max="2823" width="14.625" style="1" customWidth="1"/>
    <col min="2824" max="2828" width="12.375" style="1" customWidth="1"/>
    <col min="2829" max="2829" width="14.625" style="1" customWidth="1"/>
    <col min="2830" max="2830" width="17.625" style="1" customWidth="1"/>
    <col min="2831" max="3072" width="9" style="1"/>
    <col min="3073" max="3073" width="7.5" style="1" customWidth="1"/>
    <col min="3074" max="3074" width="13.875" style="1" customWidth="1"/>
    <col min="3075" max="3075" width="13.5" style="1" bestFit="1" customWidth="1"/>
    <col min="3076" max="3076" width="14.625" style="1" customWidth="1"/>
    <col min="3077" max="3078" width="12.375" style="1" customWidth="1"/>
    <col min="3079" max="3079" width="14.625" style="1" customWidth="1"/>
    <col min="3080" max="3084" width="12.375" style="1" customWidth="1"/>
    <col min="3085" max="3085" width="14.625" style="1" customWidth="1"/>
    <col min="3086" max="3086" width="17.625" style="1" customWidth="1"/>
    <col min="3087" max="3328" width="9" style="1"/>
    <col min="3329" max="3329" width="7.5" style="1" customWidth="1"/>
    <col min="3330" max="3330" width="13.875" style="1" customWidth="1"/>
    <col min="3331" max="3331" width="13.5" style="1" bestFit="1" customWidth="1"/>
    <col min="3332" max="3332" width="14.625" style="1" customWidth="1"/>
    <col min="3333" max="3334" width="12.375" style="1" customWidth="1"/>
    <col min="3335" max="3335" width="14.625" style="1" customWidth="1"/>
    <col min="3336" max="3340" width="12.375" style="1" customWidth="1"/>
    <col min="3341" max="3341" width="14.625" style="1" customWidth="1"/>
    <col min="3342" max="3342" width="17.625" style="1" customWidth="1"/>
    <col min="3343" max="3584" width="9" style="1"/>
    <col min="3585" max="3585" width="7.5" style="1" customWidth="1"/>
    <col min="3586" max="3586" width="13.875" style="1" customWidth="1"/>
    <col min="3587" max="3587" width="13.5" style="1" bestFit="1" customWidth="1"/>
    <col min="3588" max="3588" width="14.625" style="1" customWidth="1"/>
    <col min="3589" max="3590" width="12.375" style="1" customWidth="1"/>
    <col min="3591" max="3591" width="14.625" style="1" customWidth="1"/>
    <col min="3592" max="3596" width="12.375" style="1" customWidth="1"/>
    <col min="3597" max="3597" width="14.625" style="1" customWidth="1"/>
    <col min="3598" max="3598" width="17.625" style="1" customWidth="1"/>
    <col min="3599" max="3840" width="9" style="1"/>
    <col min="3841" max="3841" width="7.5" style="1" customWidth="1"/>
    <col min="3842" max="3842" width="13.875" style="1" customWidth="1"/>
    <col min="3843" max="3843" width="13.5" style="1" bestFit="1" customWidth="1"/>
    <col min="3844" max="3844" width="14.625" style="1" customWidth="1"/>
    <col min="3845" max="3846" width="12.375" style="1" customWidth="1"/>
    <col min="3847" max="3847" width="14.625" style="1" customWidth="1"/>
    <col min="3848" max="3852" width="12.375" style="1" customWidth="1"/>
    <col min="3853" max="3853" width="14.625" style="1" customWidth="1"/>
    <col min="3854" max="3854" width="17.625" style="1" customWidth="1"/>
    <col min="3855" max="4096" width="9" style="1"/>
    <col min="4097" max="4097" width="7.5" style="1" customWidth="1"/>
    <col min="4098" max="4098" width="13.875" style="1" customWidth="1"/>
    <col min="4099" max="4099" width="13.5" style="1" bestFit="1" customWidth="1"/>
    <col min="4100" max="4100" width="14.625" style="1" customWidth="1"/>
    <col min="4101" max="4102" width="12.375" style="1" customWidth="1"/>
    <col min="4103" max="4103" width="14.625" style="1" customWidth="1"/>
    <col min="4104" max="4108" width="12.375" style="1" customWidth="1"/>
    <col min="4109" max="4109" width="14.625" style="1" customWidth="1"/>
    <col min="4110" max="4110" width="17.625" style="1" customWidth="1"/>
    <col min="4111" max="4352" width="9" style="1"/>
    <col min="4353" max="4353" width="7.5" style="1" customWidth="1"/>
    <col min="4354" max="4354" width="13.875" style="1" customWidth="1"/>
    <col min="4355" max="4355" width="13.5" style="1" bestFit="1" customWidth="1"/>
    <col min="4356" max="4356" width="14.625" style="1" customWidth="1"/>
    <col min="4357" max="4358" width="12.375" style="1" customWidth="1"/>
    <col min="4359" max="4359" width="14.625" style="1" customWidth="1"/>
    <col min="4360" max="4364" width="12.375" style="1" customWidth="1"/>
    <col min="4365" max="4365" width="14.625" style="1" customWidth="1"/>
    <col min="4366" max="4366" width="17.625" style="1" customWidth="1"/>
    <col min="4367" max="4608" width="9" style="1"/>
    <col min="4609" max="4609" width="7.5" style="1" customWidth="1"/>
    <col min="4610" max="4610" width="13.875" style="1" customWidth="1"/>
    <col min="4611" max="4611" width="13.5" style="1" bestFit="1" customWidth="1"/>
    <col min="4612" max="4612" width="14.625" style="1" customWidth="1"/>
    <col min="4613" max="4614" width="12.375" style="1" customWidth="1"/>
    <col min="4615" max="4615" width="14.625" style="1" customWidth="1"/>
    <col min="4616" max="4620" width="12.375" style="1" customWidth="1"/>
    <col min="4621" max="4621" width="14.625" style="1" customWidth="1"/>
    <col min="4622" max="4622" width="17.625" style="1" customWidth="1"/>
    <col min="4623" max="4864" width="9" style="1"/>
    <col min="4865" max="4865" width="7.5" style="1" customWidth="1"/>
    <col min="4866" max="4866" width="13.875" style="1" customWidth="1"/>
    <col min="4867" max="4867" width="13.5" style="1" bestFit="1" customWidth="1"/>
    <col min="4868" max="4868" width="14.625" style="1" customWidth="1"/>
    <col min="4869" max="4870" width="12.375" style="1" customWidth="1"/>
    <col min="4871" max="4871" width="14.625" style="1" customWidth="1"/>
    <col min="4872" max="4876" width="12.375" style="1" customWidth="1"/>
    <col min="4877" max="4877" width="14.625" style="1" customWidth="1"/>
    <col min="4878" max="4878" width="17.625" style="1" customWidth="1"/>
    <col min="4879" max="5120" width="9" style="1"/>
    <col min="5121" max="5121" width="7.5" style="1" customWidth="1"/>
    <col min="5122" max="5122" width="13.875" style="1" customWidth="1"/>
    <col min="5123" max="5123" width="13.5" style="1" bestFit="1" customWidth="1"/>
    <col min="5124" max="5124" width="14.625" style="1" customWidth="1"/>
    <col min="5125" max="5126" width="12.375" style="1" customWidth="1"/>
    <col min="5127" max="5127" width="14.625" style="1" customWidth="1"/>
    <col min="5128" max="5132" width="12.375" style="1" customWidth="1"/>
    <col min="5133" max="5133" width="14.625" style="1" customWidth="1"/>
    <col min="5134" max="5134" width="17.625" style="1" customWidth="1"/>
    <col min="5135" max="5376" width="9" style="1"/>
    <col min="5377" max="5377" width="7.5" style="1" customWidth="1"/>
    <col min="5378" max="5378" width="13.875" style="1" customWidth="1"/>
    <col min="5379" max="5379" width="13.5" style="1" bestFit="1" customWidth="1"/>
    <col min="5380" max="5380" width="14.625" style="1" customWidth="1"/>
    <col min="5381" max="5382" width="12.375" style="1" customWidth="1"/>
    <col min="5383" max="5383" width="14.625" style="1" customWidth="1"/>
    <col min="5384" max="5388" width="12.375" style="1" customWidth="1"/>
    <col min="5389" max="5389" width="14.625" style="1" customWidth="1"/>
    <col min="5390" max="5390" width="17.625" style="1" customWidth="1"/>
    <col min="5391" max="5632" width="9" style="1"/>
    <col min="5633" max="5633" width="7.5" style="1" customWidth="1"/>
    <col min="5634" max="5634" width="13.875" style="1" customWidth="1"/>
    <col min="5635" max="5635" width="13.5" style="1" bestFit="1" customWidth="1"/>
    <col min="5636" max="5636" width="14.625" style="1" customWidth="1"/>
    <col min="5637" max="5638" width="12.375" style="1" customWidth="1"/>
    <col min="5639" max="5639" width="14.625" style="1" customWidth="1"/>
    <col min="5640" max="5644" width="12.375" style="1" customWidth="1"/>
    <col min="5645" max="5645" width="14.625" style="1" customWidth="1"/>
    <col min="5646" max="5646" width="17.625" style="1" customWidth="1"/>
    <col min="5647" max="5888" width="9" style="1"/>
    <col min="5889" max="5889" width="7.5" style="1" customWidth="1"/>
    <col min="5890" max="5890" width="13.875" style="1" customWidth="1"/>
    <col min="5891" max="5891" width="13.5" style="1" bestFit="1" customWidth="1"/>
    <col min="5892" max="5892" width="14.625" style="1" customWidth="1"/>
    <col min="5893" max="5894" width="12.375" style="1" customWidth="1"/>
    <col min="5895" max="5895" width="14.625" style="1" customWidth="1"/>
    <col min="5896" max="5900" width="12.375" style="1" customWidth="1"/>
    <col min="5901" max="5901" width="14.625" style="1" customWidth="1"/>
    <col min="5902" max="5902" width="17.625" style="1" customWidth="1"/>
    <col min="5903" max="6144" width="9" style="1"/>
    <col min="6145" max="6145" width="7.5" style="1" customWidth="1"/>
    <col min="6146" max="6146" width="13.875" style="1" customWidth="1"/>
    <col min="6147" max="6147" width="13.5" style="1" bestFit="1" customWidth="1"/>
    <col min="6148" max="6148" width="14.625" style="1" customWidth="1"/>
    <col min="6149" max="6150" width="12.375" style="1" customWidth="1"/>
    <col min="6151" max="6151" width="14.625" style="1" customWidth="1"/>
    <col min="6152" max="6156" width="12.375" style="1" customWidth="1"/>
    <col min="6157" max="6157" width="14.625" style="1" customWidth="1"/>
    <col min="6158" max="6158" width="17.625" style="1" customWidth="1"/>
    <col min="6159" max="6400" width="9" style="1"/>
    <col min="6401" max="6401" width="7.5" style="1" customWidth="1"/>
    <col min="6402" max="6402" width="13.875" style="1" customWidth="1"/>
    <col min="6403" max="6403" width="13.5" style="1" bestFit="1" customWidth="1"/>
    <col min="6404" max="6404" width="14.625" style="1" customWidth="1"/>
    <col min="6405" max="6406" width="12.375" style="1" customWidth="1"/>
    <col min="6407" max="6407" width="14.625" style="1" customWidth="1"/>
    <col min="6408" max="6412" width="12.375" style="1" customWidth="1"/>
    <col min="6413" max="6413" width="14.625" style="1" customWidth="1"/>
    <col min="6414" max="6414" width="17.625" style="1" customWidth="1"/>
    <col min="6415" max="6656" width="9" style="1"/>
    <col min="6657" max="6657" width="7.5" style="1" customWidth="1"/>
    <col min="6658" max="6658" width="13.875" style="1" customWidth="1"/>
    <col min="6659" max="6659" width="13.5" style="1" bestFit="1" customWidth="1"/>
    <col min="6660" max="6660" width="14.625" style="1" customWidth="1"/>
    <col min="6661" max="6662" width="12.375" style="1" customWidth="1"/>
    <col min="6663" max="6663" width="14.625" style="1" customWidth="1"/>
    <col min="6664" max="6668" width="12.375" style="1" customWidth="1"/>
    <col min="6669" max="6669" width="14.625" style="1" customWidth="1"/>
    <col min="6670" max="6670" width="17.625" style="1" customWidth="1"/>
    <col min="6671" max="6912" width="9" style="1"/>
    <col min="6913" max="6913" width="7.5" style="1" customWidth="1"/>
    <col min="6914" max="6914" width="13.875" style="1" customWidth="1"/>
    <col min="6915" max="6915" width="13.5" style="1" bestFit="1" customWidth="1"/>
    <col min="6916" max="6916" width="14.625" style="1" customWidth="1"/>
    <col min="6917" max="6918" width="12.375" style="1" customWidth="1"/>
    <col min="6919" max="6919" width="14.625" style="1" customWidth="1"/>
    <col min="6920" max="6924" width="12.375" style="1" customWidth="1"/>
    <col min="6925" max="6925" width="14.625" style="1" customWidth="1"/>
    <col min="6926" max="6926" width="17.625" style="1" customWidth="1"/>
    <col min="6927" max="7168" width="9" style="1"/>
    <col min="7169" max="7169" width="7.5" style="1" customWidth="1"/>
    <col min="7170" max="7170" width="13.875" style="1" customWidth="1"/>
    <col min="7171" max="7171" width="13.5" style="1" bestFit="1" customWidth="1"/>
    <col min="7172" max="7172" width="14.625" style="1" customWidth="1"/>
    <col min="7173" max="7174" width="12.375" style="1" customWidth="1"/>
    <col min="7175" max="7175" width="14.625" style="1" customWidth="1"/>
    <col min="7176" max="7180" width="12.375" style="1" customWidth="1"/>
    <col min="7181" max="7181" width="14.625" style="1" customWidth="1"/>
    <col min="7182" max="7182" width="17.625" style="1" customWidth="1"/>
    <col min="7183" max="7424" width="9" style="1"/>
    <col min="7425" max="7425" width="7.5" style="1" customWidth="1"/>
    <col min="7426" max="7426" width="13.875" style="1" customWidth="1"/>
    <col min="7427" max="7427" width="13.5" style="1" bestFit="1" customWidth="1"/>
    <col min="7428" max="7428" width="14.625" style="1" customWidth="1"/>
    <col min="7429" max="7430" width="12.375" style="1" customWidth="1"/>
    <col min="7431" max="7431" width="14.625" style="1" customWidth="1"/>
    <col min="7432" max="7436" width="12.375" style="1" customWidth="1"/>
    <col min="7437" max="7437" width="14.625" style="1" customWidth="1"/>
    <col min="7438" max="7438" width="17.625" style="1" customWidth="1"/>
    <col min="7439" max="7680" width="9" style="1"/>
    <col min="7681" max="7681" width="7.5" style="1" customWidth="1"/>
    <col min="7682" max="7682" width="13.875" style="1" customWidth="1"/>
    <col min="7683" max="7683" width="13.5" style="1" bestFit="1" customWidth="1"/>
    <col min="7684" max="7684" width="14.625" style="1" customWidth="1"/>
    <col min="7685" max="7686" width="12.375" style="1" customWidth="1"/>
    <col min="7687" max="7687" width="14.625" style="1" customWidth="1"/>
    <col min="7688" max="7692" width="12.375" style="1" customWidth="1"/>
    <col min="7693" max="7693" width="14.625" style="1" customWidth="1"/>
    <col min="7694" max="7694" width="17.625" style="1" customWidth="1"/>
    <col min="7695" max="7936" width="9" style="1"/>
    <col min="7937" max="7937" width="7.5" style="1" customWidth="1"/>
    <col min="7938" max="7938" width="13.875" style="1" customWidth="1"/>
    <col min="7939" max="7939" width="13.5" style="1" bestFit="1" customWidth="1"/>
    <col min="7940" max="7940" width="14.625" style="1" customWidth="1"/>
    <col min="7941" max="7942" width="12.375" style="1" customWidth="1"/>
    <col min="7943" max="7943" width="14.625" style="1" customWidth="1"/>
    <col min="7944" max="7948" width="12.375" style="1" customWidth="1"/>
    <col min="7949" max="7949" width="14.625" style="1" customWidth="1"/>
    <col min="7950" max="7950" width="17.625" style="1" customWidth="1"/>
    <col min="7951" max="8192" width="9" style="1"/>
    <col min="8193" max="8193" width="7.5" style="1" customWidth="1"/>
    <col min="8194" max="8194" width="13.875" style="1" customWidth="1"/>
    <col min="8195" max="8195" width="13.5" style="1" bestFit="1" customWidth="1"/>
    <col min="8196" max="8196" width="14.625" style="1" customWidth="1"/>
    <col min="8197" max="8198" width="12.375" style="1" customWidth="1"/>
    <col min="8199" max="8199" width="14.625" style="1" customWidth="1"/>
    <col min="8200" max="8204" width="12.375" style="1" customWidth="1"/>
    <col min="8205" max="8205" width="14.625" style="1" customWidth="1"/>
    <col min="8206" max="8206" width="17.625" style="1" customWidth="1"/>
    <col min="8207" max="8448" width="9" style="1"/>
    <col min="8449" max="8449" width="7.5" style="1" customWidth="1"/>
    <col min="8450" max="8450" width="13.875" style="1" customWidth="1"/>
    <col min="8451" max="8451" width="13.5" style="1" bestFit="1" customWidth="1"/>
    <col min="8452" max="8452" width="14.625" style="1" customWidth="1"/>
    <col min="8453" max="8454" width="12.375" style="1" customWidth="1"/>
    <col min="8455" max="8455" width="14.625" style="1" customWidth="1"/>
    <col min="8456" max="8460" width="12.375" style="1" customWidth="1"/>
    <col min="8461" max="8461" width="14.625" style="1" customWidth="1"/>
    <col min="8462" max="8462" width="17.625" style="1" customWidth="1"/>
    <col min="8463" max="8704" width="9" style="1"/>
    <col min="8705" max="8705" width="7.5" style="1" customWidth="1"/>
    <col min="8706" max="8706" width="13.875" style="1" customWidth="1"/>
    <col min="8707" max="8707" width="13.5" style="1" bestFit="1" customWidth="1"/>
    <col min="8708" max="8708" width="14.625" style="1" customWidth="1"/>
    <col min="8709" max="8710" width="12.375" style="1" customWidth="1"/>
    <col min="8711" max="8711" width="14.625" style="1" customWidth="1"/>
    <col min="8712" max="8716" width="12.375" style="1" customWidth="1"/>
    <col min="8717" max="8717" width="14.625" style="1" customWidth="1"/>
    <col min="8718" max="8718" width="17.625" style="1" customWidth="1"/>
    <col min="8719" max="8960" width="9" style="1"/>
    <col min="8961" max="8961" width="7.5" style="1" customWidth="1"/>
    <col min="8962" max="8962" width="13.875" style="1" customWidth="1"/>
    <col min="8963" max="8963" width="13.5" style="1" bestFit="1" customWidth="1"/>
    <col min="8964" max="8964" width="14.625" style="1" customWidth="1"/>
    <col min="8965" max="8966" width="12.375" style="1" customWidth="1"/>
    <col min="8967" max="8967" width="14.625" style="1" customWidth="1"/>
    <col min="8968" max="8972" width="12.375" style="1" customWidth="1"/>
    <col min="8973" max="8973" width="14.625" style="1" customWidth="1"/>
    <col min="8974" max="8974" width="17.625" style="1" customWidth="1"/>
    <col min="8975" max="9216" width="9" style="1"/>
    <col min="9217" max="9217" width="7.5" style="1" customWidth="1"/>
    <col min="9218" max="9218" width="13.875" style="1" customWidth="1"/>
    <col min="9219" max="9219" width="13.5" style="1" bestFit="1" customWidth="1"/>
    <col min="9220" max="9220" width="14.625" style="1" customWidth="1"/>
    <col min="9221" max="9222" width="12.375" style="1" customWidth="1"/>
    <col min="9223" max="9223" width="14.625" style="1" customWidth="1"/>
    <col min="9224" max="9228" width="12.375" style="1" customWidth="1"/>
    <col min="9229" max="9229" width="14.625" style="1" customWidth="1"/>
    <col min="9230" max="9230" width="17.625" style="1" customWidth="1"/>
    <col min="9231" max="9472" width="9" style="1"/>
    <col min="9473" max="9473" width="7.5" style="1" customWidth="1"/>
    <col min="9474" max="9474" width="13.875" style="1" customWidth="1"/>
    <col min="9475" max="9475" width="13.5" style="1" bestFit="1" customWidth="1"/>
    <col min="9476" max="9476" width="14.625" style="1" customWidth="1"/>
    <col min="9477" max="9478" width="12.375" style="1" customWidth="1"/>
    <col min="9479" max="9479" width="14.625" style="1" customWidth="1"/>
    <col min="9480" max="9484" width="12.375" style="1" customWidth="1"/>
    <col min="9485" max="9485" width="14.625" style="1" customWidth="1"/>
    <col min="9486" max="9486" width="17.625" style="1" customWidth="1"/>
    <col min="9487" max="9728" width="9" style="1"/>
    <col min="9729" max="9729" width="7.5" style="1" customWidth="1"/>
    <col min="9730" max="9730" width="13.875" style="1" customWidth="1"/>
    <col min="9731" max="9731" width="13.5" style="1" bestFit="1" customWidth="1"/>
    <col min="9732" max="9732" width="14.625" style="1" customWidth="1"/>
    <col min="9733" max="9734" width="12.375" style="1" customWidth="1"/>
    <col min="9735" max="9735" width="14.625" style="1" customWidth="1"/>
    <col min="9736" max="9740" width="12.375" style="1" customWidth="1"/>
    <col min="9741" max="9741" width="14.625" style="1" customWidth="1"/>
    <col min="9742" max="9742" width="17.625" style="1" customWidth="1"/>
    <col min="9743" max="9984" width="9" style="1"/>
    <col min="9985" max="9985" width="7.5" style="1" customWidth="1"/>
    <col min="9986" max="9986" width="13.875" style="1" customWidth="1"/>
    <col min="9987" max="9987" width="13.5" style="1" bestFit="1" customWidth="1"/>
    <col min="9988" max="9988" width="14.625" style="1" customWidth="1"/>
    <col min="9989" max="9990" width="12.375" style="1" customWidth="1"/>
    <col min="9991" max="9991" width="14.625" style="1" customWidth="1"/>
    <col min="9992" max="9996" width="12.375" style="1" customWidth="1"/>
    <col min="9997" max="9997" width="14.625" style="1" customWidth="1"/>
    <col min="9998" max="9998" width="17.625" style="1" customWidth="1"/>
    <col min="9999" max="10240" width="9" style="1"/>
    <col min="10241" max="10241" width="7.5" style="1" customWidth="1"/>
    <col min="10242" max="10242" width="13.875" style="1" customWidth="1"/>
    <col min="10243" max="10243" width="13.5" style="1" bestFit="1" customWidth="1"/>
    <col min="10244" max="10244" width="14.625" style="1" customWidth="1"/>
    <col min="10245" max="10246" width="12.375" style="1" customWidth="1"/>
    <col min="10247" max="10247" width="14.625" style="1" customWidth="1"/>
    <col min="10248" max="10252" width="12.375" style="1" customWidth="1"/>
    <col min="10253" max="10253" width="14.625" style="1" customWidth="1"/>
    <col min="10254" max="10254" width="17.625" style="1" customWidth="1"/>
    <col min="10255" max="10496" width="9" style="1"/>
    <col min="10497" max="10497" width="7.5" style="1" customWidth="1"/>
    <col min="10498" max="10498" width="13.875" style="1" customWidth="1"/>
    <col min="10499" max="10499" width="13.5" style="1" bestFit="1" customWidth="1"/>
    <col min="10500" max="10500" width="14.625" style="1" customWidth="1"/>
    <col min="10501" max="10502" width="12.375" style="1" customWidth="1"/>
    <col min="10503" max="10503" width="14.625" style="1" customWidth="1"/>
    <col min="10504" max="10508" width="12.375" style="1" customWidth="1"/>
    <col min="10509" max="10509" width="14.625" style="1" customWidth="1"/>
    <col min="10510" max="10510" width="17.625" style="1" customWidth="1"/>
    <col min="10511" max="10752" width="9" style="1"/>
    <col min="10753" max="10753" width="7.5" style="1" customWidth="1"/>
    <col min="10754" max="10754" width="13.875" style="1" customWidth="1"/>
    <col min="10755" max="10755" width="13.5" style="1" bestFit="1" customWidth="1"/>
    <col min="10756" max="10756" width="14.625" style="1" customWidth="1"/>
    <col min="10757" max="10758" width="12.375" style="1" customWidth="1"/>
    <col min="10759" max="10759" width="14.625" style="1" customWidth="1"/>
    <col min="10760" max="10764" width="12.375" style="1" customWidth="1"/>
    <col min="10765" max="10765" width="14.625" style="1" customWidth="1"/>
    <col min="10766" max="10766" width="17.625" style="1" customWidth="1"/>
    <col min="10767" max="11008" width="9" style="1"/>
    <col min="11009" max="11009" width="7.5" style="1" customWidth="1"/>
    <col min="11010" max="11010" width="13.875" style="1" customWidth="1"/>
    <col min="11011" max="11011" width="13.5" style="1" bestFit="1" customWidth="1"/>
    <col min="11012" max="11012" width="14.625" style="1" customWidth="1"/>
    <col min="11013" max="11014" width="12.375" style="1" customWidth="1"/>
    <col min="11015" max="11015" width="14.625" style="1" customWidth="1"/>
    <col min="11016" max="11020" width="12.375" style="1" customWidth="1"/>
    <col min="11021" max="11021" width="14.625" style="1" customWidth="1"/>
    <col min="11022" max="11022" width="17.625" style="1" customWidth="1"/>
    <col min="11023" max="11264" width="9" style="1"/>
    <col min="11265" max="11265" width="7.5" style="1" customWidth="1"/>
    <col min="11266" max="11266" width="13.875" style="1" customWidth="1"/>
    <col min="11267" max="11267" width="13.5" style="1" bestFit="1" customWidth="1"/>
    <col min="11268" max="11268" width="14.625" style="1" customWidth="1"/>
    <col min="11269" max="11270" width="12.375" style="1" customWidth="1"/>
    <col min="11271" max="11271" width="14.625" style="1" customWidth="1"/>
    <col min="11272" max="11276" width="12.375" style="1" customWidth="1"/>
    <col min="11277" max="11277" width="14.625" style="1" customWidth="1"/>
    <col min="11278" max="11278" width="17.625" style="1" customWidth="1"/>
    <col min="11279" max="11520" width="9" style="1"/>
    <col min="11521" max="11521" width="7.5" style="1" customWidth="1"/>
    <col min="11522" max="11522" width="13.875" style="1" customWidth="1"/>
    <col min="11523" max="11523" width="13.5" style="1" bestFit="1" customWidth="1"/>
    <col min="11524" max="11524" width="14.625" style="1" customWidth="1"/>
    <col min="11525" max="11526" width="12.375" style="1" customWidth="1"/>
    <col min="11527" max="11527" width="14.625" style="1" customWidth="1"/>
    <col min="11528" max="11532" width="12.375" style="1" customWidth="1"/>
    <col min="11533" max="11533" width="14.625" style="1" customWidth="1"/>
    <col min="11534" max="11534" width="17.625" style="1" customWidth="1"/>
    <col min="11535" max="11776" width="9" style="1"/>
    <col min="11777" max="11777" width="7.5" style="1" customWidth="1"/>
    <col min="11778" max="11778" width="13.875" style="1" customWidth="1"/>
    <col min="11779" max="11779" width="13.5" style="1" bestFit="1" customWidth="1"/>
    <col min="11780" max="11780" width="14.625" style="1" customWidth="1"/>
    <col min="11781" max="11782" width="12.375" style="1" customWidth="1"/>
    <col min="11783" max="11783" width="14.625" style="1" customWidth="1"/>
    <col min="11784" max="11788" width="12.375" style="1" customWidth="1"/>
    <col min="11789" max="11789" width="14.625" style="1" customWidth="1"/>
    <col min="11790" max="11790" width="17.625" style="1" customWidth="1"/>
    <col min="11791" max="12032" width="9" style="1"/>
    <col min="12033" max="12033" width="7.5" style="1" customWidth="1"/>
    <col min="12034" max="12034" width="13.875" style="1" customWidth="1"/>
    <col min="12035" max="12035" width="13.5" style="1" bestFit="1" customWidth="1"/>
    <col min="12036" max="12036" width="14.625" style="1" customWidth="1"/>
    <col min="12037" max="12038" width="12.375" style="1" customWidth="1"/>
    <col min="12039" max="12039" width="14.625" style="1" customWidth="1"/>
    <col min="12040" max="12044" width="12.375" style="1" customWidth="1"/>
    <col min="12045" max="12045" width="14.625" style="1" customWidth="1"/>
    <col min="12046" max="12046" width="17.625" style="1" customWidth="1"/>
    <col min="12047" max="12288" width="9" style="1"/>
    <col min="12289" max="12289" width="7.5" style="1" customWidth="1"/>
    <col min="12290" max="12290" width="13.875" style="1" customWidth="1"/>
    <col min="12291" max="12291" width="13.5" style="1" bestFit="1" customWidth="1"/>
    <col min="12292" max="12292" width="14.625" style="1" customWidth="1"/>
    <col min="12293" max="12294" width="12.375" style="1" customWidth="1"/>
    <col min="12295" max="12295" width="14.625" style="1" customWidth="1"/>
    <col min="12296" max="12300" width="12.375" style="1" customWidth="1"/>
    <col min="12301" max="12301" width="14.625" style="1" customWidth="1"/>
    <col min="12302" max="12302" width="17.625" style="1" customWidth="1"/>
    <col min="12303" max="12544" width="9" style="1"/>
    <col min="12545" max="12545" width="7.5" style="1" customWidth="1"/>
    <col min="12546" max="12546" width="13.875" style="1" customWidth="1"/>
    <col min="12547" max="12547" width="13.5" style="1" bestFit="1" customWidth="1"/>
    <col min="12548" max="12548" width="14.625" style="1" customWidth="1"/>
    <col min="12549" max="12550" width="12.375" style="1" customWidth="1"/>
    <col min="12551" max="12551" width="14.625" style="1" customWidth="1"/>
    <col min="12552" max="12556" width="12.375" style="1" customWidth="1"/>
    <col min="12557" max="12557" width="14.625" style="1" customWidth="1"/>
    <col min="12558" max="12558" width="17.625" style="1" customWidth="1"/>
    <col min="12559" max="12800" width="9" style="1"/>
    <col min="12801" max="12801" width="7.5" style="1" customWidth="1"/>
    <col min="12802" max="12802" width="13.875" style="1" customWidth="1"/>
    <col min="12803" max="12803" width="13.5" style="1" bestFit="1" customWidth="1"/>
    <col min="12804" max="12804" width="14.625" style="1" customWidth="1"/>
    <col min="12805" max="12806" width="12.375" style="1" customWidth="1"/>
    <col min="12807" max="12807" width="14.625" style="1" customWidth="1"/>
    <col min="12808" max="12812" width="12.375" style="1" customWidth="1"/>
    <col min="12813" max="12813" width="14.625" style="1" customWidth="1"/>
    <col min="12814" max="12814" width="17.625" style="1" customWidth="1"/>
    <col min="12815" max="13056" width="9" style="1"/>
    <col min="13057" max="13057" width="7.5" style="1" customWidth="1"/>
    <col min="13058" max="13058" width="13.875" style="1" customWidth="1"/>
    <col min="13059" max="13059" width="13.5" style="1" bestFit="1" customWidth="1"/>
    <col min="13060" max="13060" width="14.625" style="1" customWidth="1"/>
    <col min="13061" max="13062" width="12.375" style="1" customWidth="1"/>
    <col min="13063" max="13063" width="14.625" style="1" customWidth="1"/>
    <col min="13064" max="13068" width="12.375" style="1" customWidth="1"/>
    <col min="13069" max="13069" width="14.625" style="1" customWidth="1"/>
    <col min="13070" max="13070" width="17.625" style="1" customWidth="1"/>
    <col min="13071" max="13312" width="9" style="1"/>
    <col min="13313" max="13313" width="7.5" style="1" customWidth="1"/>
    <col min="13314" max="13314" width="13.875" style="1" customWidth="1"/>
    <col min="13315" max="13315" width="13.5" style="1" bestFit="1" customWidth="1"/>
    <col min="13316" max="13316" width="14.625" style="1" customWidth="1"/>
    <col min="13317" max="13318" width="12.375" style="1" customWidth="1"/>
    <col min="13319" max="13319" width="14.625" style="1" customWidth="1"/>
    <col min="13320" max="13324" width="12.375" style="1" customWidth="1"/>
    <col min="13325" max="13325" width="14.625" style="1" customWidth="1"/>
    <col min="13326" max="13326" width="17.625" style="1" customWidth="1"/>
    <col min="13327" max="13568" width="9" style="1"/>
    <col min="13569" max="13569" width="7.5" style="1" customWidth="1"/>
    <col min="13570" max="13570" width="13.875" style="1" customWidth="1"/>
    <col min="13571" max="13571" width="13.5" style="1" bestFit="1" customWidth="1"/>
    <col min="13572" max="13572" width="14.625" style="1" customWidth="1"/>
    <col min="13573" max="13574" width="12.375" style="1" customWidth="1"/>
    <col min="13575" max="13575" width="14.625" style="1" customWidth="1"/>
    <col min="13576" max="13580" width="12.375" style="1" customWidth="1"/>
    <col min="13581" max="13581" width="14.625" style="1" customWidth="1"/>
    <col min="13582" max="13582" width="17.625" style="1" customWidth="1"/>
    <col min="13583" max="13824" width="9" style="1"/>
    <col min="13825" max="13825" width="7.5" style="1" customWidth="1"/>
    <col min="13826" max="13826" width="13.875" style="1" customWidth="1"/>
    <col min="13827" max="13827" width="13.5" style="1" bestFit="1" customWidth="1"/>
    <col min="13828" max="13828" width="14.625" style="1" customWidth="1"/>
    <col min="13829" max="13830" width="12.375" style="1" customWidth="1"/>
    <col min="13831" max="13831" width="14.625" style="1" customWidth="1"/>
    <col min="13832" max="13836" width="12.375" style="1" customWidth="1"/>
    <col min="13837" max="13837" width="14.625" style="1" customWidth="1"/>
    <col min="13838" max="13838" width="17.625" style="1" customWidth="1"/>
    <col min="13839" max="14080" width="9" style="1"/>
    <col min="14081" max="14081" width="7.5" style="1" customWidth="1"/>
    <col min="14082" max="14082" width="13.875" style="1" customWidth="1"/>
    <col min="14083" max="14083" width="13.5" style="1" bestFit="1" customWidth="1"/>
    <col min="14084" max="14084" width="14.625" style="1" customWidth="1"/>
    <col min="14085" max="14086" width="12.375" style="1" customWidth="1"/>
    <col min="14087" max="14087" width="14.625" style="1" customWidth="1"/>
    <col min="14088" max="14092" width="12.375" style="1" customWidth="1"/>
    <col min="14093" max="14093" width="14.625" style="1" customWidth="1"/>
    <col min="14094" max="14094" width="17.625" style="1" customWidth="1"/>
    <col min="14095" max="14336" width="9" style="1"/>
    <col min="14337" max="14337" width="7.5" style="1" customWidth="1"/>
    <col min="14338" max="14338" width="13.875" style="1" customWidth="1"/>
    <col min="14339" max="14339" width="13.5" style="1" bestFit="1" customWidth="1"/>
    <col min="14340" max="14340" width="14.625" style="1" customWidth="1"/>
    <col min="14341" max="14342" width="12.375" style="1" customWidth="1"/>
    <col min="14343" max="14343" width="14.625" style="1" customWidth="1"/>
    <col min="14344" max="14348" width="12.375" style="1" customWidth="1"/>
    <col min="14349" max="14349" width="14.625" style="1" customWidth="1"/>
    <col min="14350" max="14350" width="17.625" style="1" customWidth="1"/>
    <col min="14351" max="14592" width="9" style="1"/>
    <col min="14593" max="14593" width="7.5" style="1" customWidth="1"/>
    <col min="14594" max="14594" width="13.875" style="1" customWidth="1"/>
    <col min="14595" max="14595" width="13.5" style="1" bestFit="1" customWidth="1"/>
    <col min="14596" max="14596" width="14.625" style="1" customWidth="1"/>
    <col min="14597" max="14598" width="12.375" style="1" customWidth="1"/>
    <col min="14599" max="14599" width="14.625" style="1" customWidth="1"/>
    <col min="14600" max="14604" width="12.375" style="1" customWidth="1"/>
    <col min="14605" max="14605" width="14.625" style="1" customWidth="1"/>
    <col min="14606" max="14606" width="17.625" style="1" customWidth="1"/>
    <col min="14607" max="14848" width="9" style="1"/>
    <col min="14849" max="14849" width="7.5" style="1" customWidth="1"/>
    <col min="14850" max="14850" width="13.875" style="1" customWidth="1"/>
    <col min="14851" max="14851" width="13.5" style="1" bestFit="1" customWidth="1"/>
    <col min="14852" max="14852" width="14.625" style="1" customWidth="1"/>
    <col min="14853" max="14854" width="12.375" style="1" customWidth="1"/>
    <col min="14855" max="14855" width="14.625" style="1" customWidth="1"/>
    <col min="14856" max="14860" width="12.375" style="1" customWidth="1"/>
    <col min="14861" max="14861" width="14.625" style="1" customWidth="1"/>
    <col min="14862" max="14862" width="17.625" style="1" customWidth="1"/>
    <col min="14863" max="15104" width="9" style="1"/>
    <col min="15105" max="15105" width="7.5" style="1" customWidth="1"/>
    <col min="15106" max="15106" width="13.875" style="1" customWidth="1"/>
    <col min="15107" max="15107" width="13.5" style="1" bestFit="1" customWidth="1"/>
    <col min="15108" max="15108" width="14.625" style="1" customWidth="1"/>
    <col min="15109" max="15110" width="12.375" style="1" customWidth="1"/>
    <col min="15111" max="15111" width="14.625" style="1" customWidth="1"/>
    <col min="15112" max="15116" width="12.375" style="1" customWidth="1"/>
    <col min="15117" max="15117" width="14.625" style="1" customWidth="1"/>
    <col min="15118" max="15118" width="17.625" style="1" customWidth="1"/>
    <col min="15119" max="15360" width="9" style="1"/>
    <col min="15361" max="15361" width="7.5" style="1" customWidth="1"/>
    <col min="15362" max="15362" width="13.875" style="1" customWidth="1"/>
    <col min="15363" max="15363" width="13.5" style="1" bestFit="1" customWidth="1"/>
    <col min="15364" max="15364" width="14.625" style="1" customWidth="1"/>
    <col min="15365" max="15366" width="12.375" style="1" customWidth="1"/>
    <col min="15367" max="15367" width="14.625" style="1" customWidth="1"/>
    <col min="15368" max="15372" width="12.375" style="1" customWidth="1"/>
    <col min="15373" max="15373" width="14.625" style="1" customWidth="1"/>
    <col min="15374" max="15374" width="17.625" style="1" customWidth="1"/>
    <col min="15375" max="15616" width="9" style="1"/>
    <col min="15617" max="15617" width="7.5" style="1" customWidth="1"/>
    <col min="15618" max="15618" width="13.875" style="1" customWidth="1"/>
    <col min="15619" max="15619" width="13.5" style="1" bestFit="1" customWidth="1"/>
    <col min="15620" max="15620" width="14.625" style="1" customWidth="1"/>
    <col min="15621" max="15622" width="12.375" style="1" customWidth="1"/>
    <col min="15623" max="15623" width="14.625" style="1" customWidth="1"/>
    <col min="15624" max="15628" width="12.375" style="1" customWidth="1"/>
    <col min="15629" max="15629" width="14.625" style="1" customWidth="1"/>
    <col min="15630" max="15630" width="17.625" style="1" customWidth="1"/>
    <col min="15631" max="15872" width="9" style="1"/>
    <col min="15873" max="15873" width="7.5" style="1" customWidth="1"/>
    <col min="15874" max="15874" width="13.875" style="1" customWidth="1"/>
    <col min="15875" max="15875" width="13.5" style="1" bestFit="1" customWidth="1"/>
    <col min="15876" max="15876" width="14.625" style="1" customWidth="1"/>
    <col min="15877" max="15878" width="12.375" style="1" customWidth="1"/>
    <col min="15879" max="15879" width="14.625" style="1" customWidth="1"/>
    <col min="15880" max="15884" width="12.375" style="1" customWidth="1"/>
    <col min="15885" max="15885" width="14.625" style="1" customWidth="1"/>
    <col min="15886" max="15886" width="17.625" style="1" customWidth="1"/>
    <col min="15887" max="16128" width="9" style="1"/>
    <col min="16129" max="16129" width="7.5" style="1" customWidth="1"/>
    <col min="16130" max="16130" width="13.875" style="1" customWidth="1"/>
    <col min="16131" max="16131" width="13.5" style="1" bestFit="1" customWidth="1"/>
    <col min="16132" max="16132" width="14.625" style="1" customWidth="1"/>
    <col min="16133" max="16134" width="12.375" style="1" customWidth="1"/>
    <col min="16135" max="16135" width="14.625" style="1" customWidth="1"/>
    <col min="16136" max="16140" width="12.375" style="1" customWidth="1"/>
    <col min="16141" max="16141" width="14.625" style="1" customWidth="1"/>
    <col min="16142" max="16142" width="17.625" style="1" customWidth="1"/>
    <col min="16143" max="16384" width="9" style="1"/>
  </cols>
  <sheetData>
    <row r="2" spans="1:16" ht="15.95" customHeight="1" x14ac:dyDescent="0.15">
      <c r="A2" s="1" t="s">
        <v>0</v>
      </c>
    </row>
    <row r="4" spans="1:16" ht="15.95" customHeight="1" x14ac:dyDescent="0.15">
      <c r="A4" s="3" t="s">
        <v>1</v>
      </c>
      <c r="B4" s="4" t="s">
        <v>86</v>
      </c>
    </row>
    <row r="5" spans="1:16" ht="15.95" customHeight="1" x14ac:dyDescent="0.15">
      <c r="N5" s="5" t="s">
        <v>3</v>
      </c>
    </row>
    <row r="6" spans="1:16" ht="15.95" customHeight="1" x14ac:dyDescent="0.15">
      <c r="A6" s="6" t="s">
        <v>4</v>
      </c>
      <c r="B6" s="7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</row>
    <row r="7" spans="1:16" ht="15.95" customHeight="1" x14ac:dyDescent="0.15">
      <c r="A7" s="9" t="s">
        <v>17</v>
      </c>
      <c r="B7" s="10"/>
      <c r="C7" s="11" t="s">
        <v>18</v>
      </c>
      <c r="D7" s="37">
        <f>SUM(D9,D11,D13,D15)</f>
        <v>6094.5999999999995</v>
      </c>
      <c r="E7" s="37">
        <f t="shared" ref="E7:L7" si="0">SUM(E9,E11,E13,E15)</f>
        <v>1015.1</v>
      </c>
      <c r="F7" s="37">
        <f t="shared" si="0"/>
        <v>993.30000000000007</v>
      </c>
      <c r="G7" s="37">
        <f t="shared" si="0"/>
        <v>10036</v>
      </c>
      <c r="H7" s="37">
        <f t="shared" si="0"/>
        <v>6328.9000000000005</v>
      </c>
      <c r="I7" s="37">
        <f t="shared" si="0"/>
        <v>4879.3</v>
      </c>
      <c r="J7" s="37">
        <f t="shared" si="0"/>
        <v>2832.5</v>
      </c>
      <c r="K7" s="37">
        <f t="shared" si="0"/>
        <v>474.4</v>
      </c>
      <c r="L7" s="37">
        <f t="shared" si="0"/>
        <v>4458.5999999999995</v>
      </c>
      <c r="M7" s="37">
        <f>SUM(E7:L7)</f>
        <v>31018.1</v>
      </c>
      <c r="N7" s="37">
        <f>SUM(M7,D7)</f>
        <v>37112.699999999997</v>
      </c>
    </row>
    <row r="8" spans="1:16" ht="15.95" customHeight="1" x14ac:dyDescent="0.15">
      <c r="A8" s="13"/>
      <c r="B8" s="14"/>
      <c r="C8" s="15" t="s">
        <v>19</v>
      </c>
      <c r="D8" s="38" t="s">
        <v>20</v>
      </c>
      <c r="E8" s="38">
        <f>IF($M7=0,0,E7/$M7%)</f>
        <v>3.2726053497796452</v>
      </c>
      <c r="F8" s="38">
        <f t="shared" ref="F8:L8" si="1">IF($M7=0,0,F7/$M7%)</f>
        <v>3.2023238044883473</v>
      </c>
      <c r="G8" s="38">
        <f t="shared" si="1"/>
        <v>32.355302226764373</v>
      </c>
      <c r="H8" s="38">
        <f t="shared" si="1"/>
        <v>20.40389321073825</v>
      </c>
      <c r="I8" s="38">
        <f t="shared" si="1"/>
        <v>15.730492841276547</v>
      </c>
      <c r="J8" s="38">
        <f t="shared" si="1"/>
        <v>9.1317650017247995</v>
      </c>
      <c r="K8" s="38">
        <f t="shared" si="1"/>
        <v>1.5294295911097069</v>
      </c>
      <c r="L8" s="38">
        <f t="shared" si="1"/>
        <v>14.374187974118337</v>
      </c>
      <c r="M8" s="37">
        <f t="shared" ref="M8:M110" si="2">SUM(E8:L8)</f>
        <v>100</v>
      </c>
      <c r="N8" s="38" t="s">
        <v>20</v>
      </c>
    </row>
    <row r="9" spans="1:16" ht="15.95" customHeight="1" x14ac:dyDescent="0.15">
      <c r="A9" s="17"/>
      <c r="B9" s="18" t="s">
        <v>21</v>
      </c>
      <c r="C9" s="11" t="s">
        <v>18</v>
      </c>
      <c r="D9" s="37">
        <v>1692.8</v>
      </c>
      <c r="E9" s="37">
        <v>14</v>
      </c>
      <c r="F9" s="37">
        <v>270.8</v>
      </c>
      <c r="G9" s="37">
        <v>3643.4</v>
      </c>
      <c r="H9" s="37">
        <v>2092.1999999999998</v>
      </c>
      <c r="I9" s="37">
        <v>619.30000000000007</v>
      </c>
      <c r="J9" s="37">
        <v>767</v>
      </c>
      <c r="K9" s="37">
        <v>48.900000000000006</v>
      </c>
      <c r="L9" s="37">
        <v>1223.8999999999999</v>
      </c>
      <c r="M9" s="37">
        <f>SUM(E9:L9)</f>
        <v>8679.5</v>
      </c>
      <c r="N9" s="37">
        <f>SUM(M9,D9)</f>
        <v>10372.299999999999</v>
      </c>
      <c r="P9" s="35"/>
    </row>
    <row r="10" spans="1:16" ht="15.95" customHeight="1" x14ac:dyDescent="0.15">
      <c r="A10" s="13"/>
      <c r="B10" s="19"/>
      <c r="C10" s="15" t="s">
        <v>19</v>
      </c>
      <c r="D10" s="38" t="s">
        <v>20</v>
      </c>
      <c r="E10" s="38">
        <f t="shared" ref="E10:L10" si="3">IF($M9=0,0,E9/$M9%)</f>
        <v>0.16129961403306642</v>
      </c>
      <c r="F10" s="38">
        <f t="shared" si="3"/>
        <v>3.1199953914395993</v>
      </c>
      <c r="G10" s="38">
        <f t="shared" si="3"/>
        <v>41.977072412005299</v>
      </c>
      <c r="H10" s="38">
        <f t="shared" si="3"/>
        <v>24.105075177141536</v>
      </c>
      <c r="I10" s="38">
        <f t="shared" si="3"/>
        <v>7.1352036407627173</v>
      </c>
      <c r="J10" s="38">
        <f t="shared" si="3"/>
        <v>8.8369145688115669</v>
      </c>
      <c r="K10" s="38">
        <f t="shared" si="3"/>
        <v>0.56339650901549632</v>
      </c>
      <c r="L10" s="38">
        <f t="shared" si="3"/>
        <v>14.101042686790711</v>
      </c>
      <c r="M10" s="37">
        <f>SUM(E10:L10)</f>
        <v>99.999999999999972</v>
      </c>
      <c r="N10" s="38" t="s">
        <v>20</v>
      </c>
      <c r="P10" s="35"/>
    </row>
    <row r="11" spans="1:16" ht="15.95" customHeight="1" x14ac:dyDescent="0.15">
      <c r="A11" s="17"/>
      <c r="B11" s="18" t="s">
        <v>22</v>
      </c>
      <c r="C11" s="11" t="s">
        <v>18</v>
      </c>
      <c r="D11" s="37">
        <v>3460.9</v>
      </c>
      <c r="E11" s="37">
        <v>832.2</v>
      </c>
      <c r="F11" s="37">
        <v>548.70000000000005</v>
      </c>
      <c r="G11" s="37">
        <v>5324.7</v>
      </c>
      <c r="H11" s="37">
        <v>3701.9</v>
      </c>
      <c r="I11" s="37">
        <v>3464</v>
      </c>
      <c r="J11" s="37">
        <v>1254.9000000000001</v>
      </c>
      <c r="K11" s="37">
        <v>394.5</v>
      </c>
      <c r="L11" s="37">
        <v>2353.5</v>
      </c>
      <c r="M11" s="37">
        <f t="shared" ref="M11:M16" si="4">SUM(E11:L11)</f>
        <v>17874.400000000001</v>
      </c>
      <c r="N11" s="37">
        <f>SUM(M11,D11)</f>
        <v>21335.300000000003</v>
      </c>
      <c r="P11" s="35"/>
    </row>
    <row r="12" spans="1:16" ht="15.95" customHeight="1" x14ac:dyDescent="0.15">
      <c r="A12" s="13"/>
      <c r="B12" s="19"/>
      <c r="C12" s="15" t="s">
        <v>19</v>
      </c>
      <c r="D12" s="38" t="s">
        <v>20</v>
      </c>
      <c r="E12" s="38">
        <f t="shared" ref="E12:L12" si="5">IF($M11=0,0,E11/$M11%)</f>
        <v>4.6558206149577046</v>
      </c>
      <c r="F12" s="38">
        <f t="shared" si="5"/>
        <v>3.0697533903235912</v>
      </c>
      <c r="G12" s="38">
        <f t="shared" si="5"/>
        <v>29.78953139685807</v>
      </c>
      <c r="H12" s="38">
        <f t="shared" si="5"/>
        <v>20.710625251756699</v>
      </c>
      <c r="I12" s="38">
        <f t="shared" si="5"/>
        <v>19.379671485476432</v>
      </c>
      <c r="J12" s="38">
        <f t="shared" si="5"/>
        <v>7.0206552387772447</v>
      </c>
      <c r="K12" s="38">
        <f t="shared" si="5"/>
        <v>2.2070670903638718</v>
      </c>
      <c r="L12" s="38">
        <f t="shared" si="5"/>
        <v>13.166875531486369</v>
      </c>
      <c r="M12" s="37">
        <f t="shared" si="4"/>
        <v>99.999999999999986</v>
      </c>
      <c r="N12" s="38" t="s">
        <v>20</v>
      </c>
      <c r="P12" s="35"/>
    </row>
    <row r="13" spans="1:16" ht="15.95" customHeight="1" x14ac:dyDescent="0.15">
      <c r="A13" s="17"/>
      <c r="B13" s="18" t="s">
        <v>23</v>
      </c>
      <c r="C13" s="11" t="s">
        <v>18</v>
      </c>
      <c r="D13" s="37">
        <v>936.5</v>
      </c>
      <c r="E13" s="37">
        <v>167.4</v>
      </c>
      <c r="F13" s="37">
        <v>171.6</v>
      </c>
      <c r="G13" s="37">
        <v>1048.8</v>
      </c>
      <c r="H13" s="37">
        <v>529.29999999999995</v>
      </c>
      <c r="I13" s="37">
        <v>789.19999999999993</v>
      </c>
      <c r="J13" s="37">
        <v>810.6</v>
      </c>
      <c r="K13" s="37">
        <v>31</v>
      </c>
      <c r="L13" s="37">
        <v>877.69999999999993</v>
      </c>
      <c r="M13" s="37">
        <f t="shared" si="4"/>
        <v>4425.5999999999995</v>
      </c>
      <c r="N13" s="37">
        <f>SUM(M13,D13)</f>
        <v>5362.0999999999995</v>
      </c>
      <c r="P13" s="35"/>
    </row>
    <row r="14" spans="1:16" ht="15.95" customHeight="1" x14ac:dyDescent="0.15">
      <c r="A14" s="13"/>
      <c r="B14" s="19"/>
      <c r="C14" s="15" t="s">
        <v>19</v>
      </c>
      <c r="D14" s="38" t="s">
        <v>20</v>
      </c>
      <c r="E14" s="38">
        <f t="shared" ref="E14:L14" si="6">IF($M13=0,0,E13/$M13%)</f>
        <v>3.7825379609544476</v>
      </c>
      <c r="F14" s="38">
        <f t="shared" si="6"/>
        <v>3.8774403470715839</v>
      </c>
      <c r="G14" s="38">
        <f t="shared" si="6"/>
        <v>23.698481561822128</v>
      </c>
      <c r="H14" s="38">
        <f t="shared" si="6"/>
        <v>11.959960231381057</v>
      </c>
      <c r="I14" s="38">
        <f t="shared" si="6"/>
        <v>17.832610267534346</v>
      </c>
      <c r="J14" s="38">
        <f t="shared" si="6"/>
        <v>18.316160520607379</v>
      </c>
      <c r="K14" s="38">
        <f t="shared" si="6"/>
        <v>0.70046999276934208</v>
      </c>
      <c r="L14" s="38">
        <f t="shared" si="6"/>
        <v>19.832339117859728</v>
      </c>
      <c r="M14" s="37">
        <f t="shared" si="4"/>
        <v>100.00000000000003</v>
      </c>
      <c r="N14" s="38" t="s">
        <v>20</v>
      </c>
      <c r="P14" s="35"/>
    </row>
    <row r="15" spans="1:16" ht="15.95" customHeight="1" x14ac:dyDescent="0.15">
      <c r="A15" s="17"/>
      <c r="B15" s="18" t="s">
        <v>24</v>
      </c>
      <c r="C15" s="11" t="s">
        <v>18</v>
      </c>
      <c r="D15" s="37">
        <v>4.4000000000000004</v>
      </c>
      <c r="E15" s="37">
        <v>1.5</v>
      </c>
      <c r="F15" s="37">
        <v>2.2000000000000002</v>
      </c>
      <c r="G15" s="37">
        <v>19.100000000000001</v>
      </c>
      <c r="H15" s="37">
        <v>5.5</v>
      </c>
      <c r="I15" s="37">
        <v>6.8</v>
      </c>
      <c r="J15" s="37">
        <v>0</v>
      </c>
      <c r="K15" s="37">
        <v>0</v>
      </c>
      <c r="L15" s="37">
        <v>3.5</v>
      </c>
      <c r="M15" s="37">
        <f t="shared" si="4"/>
        <v>38.6</v>
      </c>
      <c r="N15" s="37">
        <f>SUM(M15,D15)</f>
        <v>43</v>
      </c>
      <c r="P15" s="35"/>
    </row>
    <row r="16" spans="1:16" ht="15.95" customHeight="1" x14ac:dyDescent="0.15">
      <c r="A16" s="13"/>
      <c r="B16" s="19"/>
      <c r="C16" s="15" t="s">
        <v>19</v>
      </c>
      <c r="D16" s="38" t="s">
        <v>20</v>
      </c>
      <c r="E16" s="38">
        <f t="shared" ref="E16:L16" si="7">IF($M15=0,0,E15/$M15%)</f>
        <v>3.8860103626943006</v>
      </c>
      <c r="F16" s="38">
        <f t="shared" si="7"/>
        <v>5.6994818652849748</v>
      </c>
      <c r="G16" s="38">
        <f t="shared" si="7"/>
        <v>49.481865284974099</v>
      </c>
      <c r="H16" s="38">
        <f t="shared" si="7"/>
        <v>14.248704663212434</v>
      </c>
      <c r="I16" s="38">
        <f t="shared" si="7"/>
        <v>17.616580310880828</v>
      </c>
      <c r="J16" s="38">
        <f t="shared" si="7"/>
        <v>0</v>
      </c>
      <c r="K16" s="38">
        <f t="shared" si="7"/>
        <v>0</v>
      </c>
      <c r="L16" s="38">
        <f t="shared" si="7"/>
        <v>9.0673575129533681</v>
      </c>
      <c r="M16" s="37">
        <f t="shared" si="4"/>
        <v>99.999999999999986</v>
      </c>
      <c r="N16" s="38" t="s">
        <v>20</v>
      </c>
      <c r="P16" s="35"/>
    </row>
    <row r="17" spans="1:16" ht="15.95" customHeight="1" x14ac:dyDescent="0.15">
      <c r="A17" s="9" t="s">
        <v>25</v>
      </c>
      <c r="B17" s="10"/>
      <c r="C17" s="20" t="s">
        <v>111</v>
      </c>
      <c r="D17" s="37">
        <f>SUMIF($C$19:$C$80,"出荷量",D19:D80)</f>
        <v>24068.099999999995</v>
      </c>
      <c r="E17" s="37">
        <f t="shared" ref="E17:M17" si="8">SUMIF($C$19:$C$80,"出荷量",E19:E80)</f>
        <v>2248.6</v>
      </c>
      <c r="F17" s="37">
        <f t="shared" si="8"/>
        <v>2045.0999999999997</v>
      </c>
      <c r="G17" s="37">
        <f t="shared" si="8"/>
        <v>12909.800000000001</v>
      </c>
      <c r="H17" s="37">
        <f t="shared" si="8"/>
        <v>3743.6</v>
      </c>
      <c r="I17" s="37">
        <f t="shared" si="8"/>
        <v>2720.0000000000005</v>
      </c>
      <c r="J17" s="37">
        <f t="shared" si="8"/>
        <v>2772.7999999999997</v>
      </c>
      <c r="K17" s="37">
        <f t="shared" si="8"/>
        <v>405.29999999999995</v>
      </c>
      <c r="L17" s="37">
        <f t="shared" si="8"/>
        <v>593.20000000000005</v>
      </c>
      <c r="M17" s="37">
        <f t="shared" si="8"/>
        <v>27438.400000000005</v>
      </c>
      <c r="N17" s="37">
        <f>SUM(M17,D17)</f>
        <v>51506.5</v>
      </c>
      <c r="P17" s="35"/>
    </row>
    <row r="18" spans="1:16" ht="15.95" customHeight="1" x14ac:dyDescent="0.15">
      <c r="A18" s="13"/>
      <c r="B18" s="14"/>
      <c r="C18" s="15" t="s">
        <v>19</v>
      </c>
      <c r="D18" s="38" t="s">
        <v>20</v>
      </c>
      <c r="E18" s="38">
        <f t="shared" ref="E18:L18" si="9">IF($M17=0,0,E17/$M17%)</f>
        <v>8.1950842614729691</v>
      </c>
      <c r="F18" s="38">
        <f t="shared" si="9"/>
        <v>7.4534229401131231</v>
      </c>
      <c r="G18" s="38">
        <f t="shared" si="9"/>
        <v>47.050119540497981</v>
      </c>
      <c r="H18" s="38">
        <f t="shared" si="9"/>
        <v>13.643652691119012</v>
      </c>
      <c r="I18" s="38">
        <f t="shared" si="9"/>
        <v>9.9131144673158769</v>
      </c>
      <c r="J18" s="38">
        <f t="shared" si="9"/>
        <v>10.105545512857889</v>
      </c>
      <c r="K18" s="38">
        <f t="shared" si="9"/>
        <v>1.4771269461776191</v>
      </c>
      <c r="L18" s="38">
        <f t="shared" si="9"/>
        <v>2.1619336404455067</v>
      </c>
      <c r="M18" s="37">
        <f>SUM(E18:L18)</f>
        <v>99.999999999999986</v>
      </c>
      <c r="N18" s="38" t="s">
        <v>20</v>
      </c>
      <c r="P18" s="35"/>
    </row>
    <row r="19" spans="1:16" ht="15.95" customHeight="1" x14ac:dyDescent="0.15">
      <c r="A19" s="17"/>
      <c r="B19" s="18" t="s">
        <v>26</v>
      </c>
      <c r="C19" s="11" t="s">
        <v>18</v>
      </c>
      <c r="D19" s="37">
        <v>3057.8</v>
      </c>
      <c r="E19" s="37">
        <v>1.6</v>
      </c>
      <c r="F19" s="37">
        <v>30.6</v>
      </c>
      <c r="G19" s="37">
        <v>3217.2000000000003</v>
      </c>
      <c r="H19" s="37">
        <v>1878.6</v>
      </c>
      <c r="I19" s="37">
        <v>1319.2</v>
      </c>
      <c r="J19" s="37">
        <v>5</v>
      </c>
      <c r="K19" s="37">
        <v>45.9</v>
      </c>
      <c r="L19" s="37">
        <v>0</v>
      </c>
      <c r="M19" s="37">
        <f t="shared" si="2"/>
        <v>6498.0999999999995</v>
      </c>
      <c r="N19" s="37">
        <f>SUM(M19,D19)</f>
        <v>9555.9</v>
      </c>
      <c r="P19" s="35"/>
    </row>
    <row r="20" spans="1:16" ht="15.95" customHeight="1" x14ac:dyDescent="0.15">
      <c r="A20" s="13"/>
      <c r="B20" s="19"/>
      <c r="C20" s="15" t="s">
        <v>19</v>
      </c>
      <c r="D20" s="38" t="s">
        <v>20</v>
      </c>
      <c r="E20" s="38">
        <f t="shared" ref="E20:L20" si="10">IF($M19=0,0,E19/$M19%)</f>
        <v>2.4622581985503458E-2</v>
      </c>
      <c r="F20" s="38">
        <f t="shared" si="10"/>
        <v>0.47090688047275364</v>
      </c>
      <c r="G20" s="38">
        <f t="shared" si="10"/>
        <v>49.509856727351078</v>
      </c>
      <c r="H20" s="38">
        <f t="shared" si="10"/>
        <v>28.909989073729246</v>
      </c>
      <c r="I20" s="38">
        <f t="shared" si="10"/>
        <v>20.3013188470476</v>
      </c>
      <c r="J20" s="38">
        <f t="shared" si="10"/>
        <v>7.6945568704698306E-2</v>
      </c>
      <c r="K20" s="38">
        <f t="shared" si="10"/>
        <v>0.70636032070913035</v>
      </c>
      <c r="L20" s="38">
        <f t="shared" si="10"/>
        <v>0</v>
      </c>
      <c r="M20" s="37">
        <f t="shared" si="2"/>
        <v>100</v>
      </c>
      <c r="N20" s="38" t="s">
        <v>20</v>
      </c>
      <c r="P20" s="35"/>
    </row>
    <row r="21" spans="1:16" ht="15.95" customHeight="1" x14ac:dyDescent="0.15">
      <c r="A21" s="17"/>
      <c r="B21" s="18" t="s">
        <v>27</v>
      </c>
      <c r="C21" s="11" t="s">
        <v>18</v>
      </c>
      <c r="D21" s="37">
        <v>1065.0999999999999</v>
      </c>
      <c r="E21" s="37">
        <v>851.8</v>
      </c>
      <c r="F21" s="37">
        <v>731.9</v>
      </c>
      <c r="G21" s="37">
        <v>2453.8000000000002</v>
      </c>
      <c r="H21" s="37">
        <v>277.60000000000002</v>
      </c>
      <c r="I21" s="37">
        <v>476.7</v>
      </c>
      <c r="J21" s="37">
        <v>1265.9000000000001</v>
      </c>
      <c r="K21" s="37">
        <v>224</v>
      </c>
      <c r="L21" s="37">
        <v>173.2</v>
      </c>
      <c r="M21" s="37">
        <f t="shared" si="2"/>
        <v>6454.9000000000005</v>
      </c>
      <c r="N21" s="37">
        <f>SUM(M21,D21)</f>
        <v>7520</v>
      </c>
      <c r="P21" s="35"/>
    </row>
    <row r="22" spans="1:16" ht="15.95" customHeight="1" x14ac:dyDescent="0.15">
      <c r="A22" s="13"/>
      <c r="B22" s="19"/>
      <c r="C22" s="15" t="s">
        <v>19</v>
      </c>
      <c r="D22" s="38" t="s">
        <v>20</v>
      </c>
      <c r="E22" s="38">
        <f t="shared" ref="E22:L22" si="11">IF($M21=0,0,E21/$M21%)</f>
        <v>13.196176548048767</v>
      </c>
      <c r="F22" s="38">
        <f t="shared" si="11"/>
        <v>11.338672946133943</v>
      </c>
      <c r="G22" s="38">
        <f t="shared" si="11"/>
        <v>38.014531596151762</v>
      </c>
      <c r="H22" s="38">
        <f t="shared" si="11"/>
        <v>4.3006088397961237</v>
      </c>
      <c r="I22" s="38">
        <f t="shared" si="11"/>
        <v>7.3850872980216566</v>
      </c>
      <c r="J22" s="38">
        <f t="shared" si="11"/>
        <v>19.611457962168274</v>
      </c>
      <c r="K22" s="38">
        <f t="shared" si="11"/>
        <v>3.4702319168383706</v>
      </c>
      <c r="L22" s="38">
        <f t="shared" si="11"/>
        <v>2.6832328928410969</v>
      </c>
      <c r="M22" s="37">
        <f t="shared" si="2"/>
        <v>99.999999999999986</v>
      </c>
      <c r="N22" s="38" t="s">
        <v>20</v>
      </c>
      <c r="P22" s="35"/>
    </row>
    <row r="23" spans="1:16" ht="15.95" customHeight="1" x14ac:dyDescent="0.15">
      <c r="A23" s="17"/>
      <c r="B23" s="18" t="s">
        <v>28</v>
      </c>
      <c r="C23" s="11" t="s">
        <v>18</v>
      </c>
      <c r="D23" s="37">
        <v>2494.1999999999998</v>
      </c>
      <c r="E23" s="37">
        <v>225.1</v>
      </c>
      <c r="F23" s="37">
        <v>425.1</v>
      </c>
      <c r="G23" s="37">
        <v>803</v>
      </c>
      <c r="H23" s="37">
        <v>153.20000000000002</v>
      </c>
      <c r="I23" s="37">
        <v>75.8</v>
      </c>
      <c r="J23" s="37">
        <v>0</v>
      </c>
      <c r="K23" s="37">
        <v>0</v>
      </c>
      <c r="L23" s="37">
        <v>0</v>
      </c>
      <c r="M23" s="37">
        <f t="shared" si="2"/>
        <v>1682.2</v>
      </c>
      <c r="N23" s="37">
        <f>SUM(M23,D23)</f>
        <v>4176.3999999999996</v>
      </c>
      <c r="P23" s="35"/>
    </row>
    <row r="24" spans="1:16" ht="15.95" customHeight="1" x14ac:dyDescent="0.15">
      <c r="A24" s="13"/>
      <c r="B24" s="19"/>
      <c r="C24" s="15" t="s">
        <v>19</v>
      </c>
      <c r="D24" s="38" t="s">
        <v>20</v>
      </c>
      <c r="E24" s="38">
        <f t="shared" ref="E24:L24" si="12">IF($M23=0,0,E23/$M23%)</f>
        <v>13.381286410652717</v>
      </c>
      <c r="F24" s="38">
        <f t="shared" si="12"/>
        <v>25.270479134466772</v>
      </c>
      <c r="G24" s="38">
        <f t="shared" si="12"/>
        <v>47.735108786113422</v>
      </c>
      <c r="H24" s="38">
        <f t="shared" si="12"/>
        <v>9.1071216264415664</v>
      </c>
      <c r="I24" s="38">
        <f t="shared" si="12"/>
        <v>4.5060040423255261</v>
      </c>
      <c r="J24" s="38">
        <f t="shared" si="12"/>
        <v>0</v>
      </c>
      <c r="K24" s="38">
        <f t="shared" si="12"/>
        <v>0</v>
      </c>
      <c r="L24" s="38">
        <f t="shared" si="12"/>
        <v>0</v>
      </c>
      <c r="M24" s="37">
        <f t="shared" si="2"/>
        <v>100.00000000000001</v>
      </c>
      <c r="N24" s="38" t="s">
        <v>20</v>
      </c>
      <c r="P24" s="35"/>
    </row>
    <row r="25" spans="1:16" ht="15.95" customHeight="1" x14ac:dyDescent="0.15">
      <c r="A25" s="17"/>
      <c r="B25" s="18" t="s">
        <v>29</v>
      </c>
      <c r="C25" s="11" t="s">
        <v>18</v>
      </c>
      <c r="D25" s="37">
        <v>1184.2</v>
      </c>
      <c r="E25" s="37">
        <v>82.2</v>
      </c>
      <c r="F25" s="37">
        <v>1.5</v>
      </c>
      <c r="G25" s="37">
        <v>862.09999999999991</v>
      </c>
      <c r="H25" s="37">
        <v>640.79999999999995</v>
      </c>
      <c r="I25" s="37">
        <v>506.70000000000005</v>
      </c>
      <c r="J25" s="37">
        <v>308.2</v>
      </c>
      <c r="K25" s="37">
        <v>0</v>
      </c>
      <c r="L25" s="37">
        <v>48.699999999999996</v>
      </c>
      <c r="M25" s="37">
        <f t="shared" si="2"/>
        <v>2450.1999999999998</v>
      </c>
      <c r="N25" s="37">
        <f>SUM(M25,D25)</f>
        <v>3634.3999999999996</v>
      </c>
      <c r="P25" s="35"/>
    </row>
    <row r="26" spans="1:16" ht="15.95" customHeight="1" x14ac:dyDescent="0.15">
      <c r="A26" s="13"/>
      <c r="B26" s="19"/>
      <c r="C26" s="15" t="s">
        <v>19</v>
      </c>
      <c r="D26" s="38" t="s">
        <v>20</v>
      </c>
      <c r="E26" s="38">
        <f t="shared" ref="E26:L26" si="13">IF($M25=0,0,E25/$M25%)</f>
        <v>3.3548281772916497</v>
      </c>
      <c r="F26" s="38">
        <f t="shared" si="13"/>
        <v>6.1219492286343977E-2</v>
      </c>
      <c r="G26" s="38">
        <f t="shared" si="13"/>
        <v>35.184882866704754</v>
      </c>
      <c r="H26" s="38">
        <f t="shared" si="13"/>
        <v>26.152967104726144</v>
      </c>
      <c r="I26" s="38">
        <f t="shared" si="13"/>
        <v>20.679944494326996</v>
      </c>
      <c r="J26" s="38">
        <f t="shared" si="13"/>
        <v>12.578565015100809</v>
      </c>
      <c r="K26" s="38">
        <f t="shared" si="13"/>
        <v>0</v>
      </c>
      <c r="L26" s="38">
        <f t="shared" si="13"/>
        <v>1.9875928495633008</v>
      </c>
      <c r="M26" s="37">
        <f t="shared" si="2"/>
        <v>99.999999999999986</v>
      </c>
      <c r="N26" s="38" t="s">
        <v>20</v>
      </c>
      <c r="P26" s="35"/>
    </row>
    <row r="27" spans="1:16" ht="15.95" customHeight="1" x14ac:dyDescent="0.15">
      <c r="A27" s="17"/>
      <c r="B27" s="18" t="s">
        <v>30</v>
      </c>
      <c r="C27" s="11" t="s">
        <v>18</v>
      </c>
      <c r="D27" s="37">
        <v>6215.7</v>
      </c>
      <c r="E27" s="37">
        <v>316.39999999999998</v>
      </c>
      <c r="F27" s="37">
        <v>109.6</v>
      </c>
      <c r="G27" s="37">
        <v>1567</v>
      </c>
      <c r="H27" s="37">
        <v>273.60000000000002</v>
      </c>
      <c r="I27" s="37">
        <v>0</v>
      </c>
      <c r="J27" s="37">
        <v>279.39999999999998</v>
      </c>
      <c r="K27" s="37">
        <v>9.9</v>
      </c>
      <c r="L27" s="37">
        <v>0</v>
      </c>
      <c r="M27" s="37">
        <f t="shared" si="2"/>
        <v>2555.9</v>
      </c>
      <c r="N27" s="37">
        <f>SUM(M27,D27)</f>
        <v>8771.6</v>
      </c>
      <c r="P27" s="35"/>
    </row>
    <row r="28" spans="1:16" ht="15.95" customHeight="1" x14ac:dyDescent="0.15">
      <c r="A28" s="13"/>
      <c r="B28" s="19"/>
      <c r="C28" s="15" t="s">
        <v>19</v>
      </c>
      <c r="D28" s="38" t="s">
        <v>20</v>
      </c>
      <c r="E28" s="38">
        <f t="shared" ref="E28:L28" si="14">IF($M27=0,0,E27/$M27%)</f>
        <v>12.379201064204388</v>
      </c>
      <c r="F28" s="38">
        <f t="shared" si="14"/>
        <v>4.2881176884854648</v>
      </c>
      <c r="G28" s="38">
        <f t="shared" si="14"/>
        <v>61.309127900152589</v>
      </c>
      <c r="H28" s="38">
        <f t="shared" si="14"/>
        <v>10.704644156657146</v>
      </c>
      <c r="I28" s="38">
        <f t="shared" si="14"/>
        <v>0</v>
      </c>
      <c r="J28" s="38">
        <f t="shared" si="14"/>
        <v>10.931570092726631</v>
      </c>
      <c r="K28" s="38">
        <f t="shared" si="14"/>
        <v>0.38733909777377834</v>
      </c>
      <c r="L28" s="38">
        <f t="shared" si="14"/>
        <v>0</v>
      </c>
      <c r="M28" s="37">
        <f t="shared" si="2"/>
        <v>99.999999999999986</v>
      </c>
      <c r="N28" s="38" t="s">
        <v>20</v>
      </c>
      <c r="P28" s="35"/>
    </row>
    <row r="29" spans="1:16" ht="15.95" customHeight="1" x14ac:dyDescent="0.15">
      <c r="A29" s="17"/>
      <c r="B29" s="18" t="s">
        <v>31</v>
      </c>
      <c r="C29" s="11" t="s">
        <v>18</v>
      </c>
      <c r="D29" s="37">
        <v>42.7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f t="shared" si="2"/>
        <v>0</v>
      </c>
      <c r="N29" s="37">
        <f>SUM(M29,D29)</f>
        <v>42.7</v>
      </c>
      <c r="P29" s="35"/>
    </row>
    <row r="30" spans="1:16" ht="15.95" customHeight="1" x14ac:dyDescent="0.15">
      <c r="A30" s="13"/>
      <c r="B30" s="19"/>
      <c r="C30" s="15" t="s">
        <v>19</v>
      </c>
      <c r="D30" s="38" t="s">
        <v>20</v>
      </c>
      <c r="E30" s="38">
        <f t="shared" ref="E30:L30" si="15">IF($M29=0,0,E29/$M29%)</f>
        <v>0</v>
      </c>
      <c r="F30" s="38">
        <f t="shared" si="15"/>
        <v>0</v>
      </c>
      <c r="G30" s="38">
        <f t="shared" si="15"/>
        <v>0</v>
      </c>
      <c r="H30" s="38">
        <f t="shared" si="15"/>
        <v>0</v>
      </c>
      <c r="I30" s="38">
        <f t="shared" si="15"/>
        <v>0</v>
      </c>
      <c r="J30" s="38">
        <f t="shared" si="15"/>
        <v>0</v>
      </c>
      <c r="K30" s="38">
        <f t="shared" si="15"/>
        <v>0</v>
      </c>
      <c r="L30" s="38">
        <f t="shared" si="15"/>
        <v>0</v>
      </c>
      <c r="M30" s="37">
        <f t="shared" si="2"/>
        <v>0</v>
      </c>
      <c r="N30" s="38" t="s">
        <v>20</v>
      </c>
      <c r="P30" s="35"/>
    </row>
    <row r="31" spans="1:16" ht="15.95" customHeight="1" x14ac:dyDescent="0.15">
      <c r="A31" s="17"/>
      <c r="B31" s="18" t="s">
        <v>32</v>
      </c>
      <c r="C31" s="11" t="s">
        <v>18</v>
      </c>
      <c r="D31" s="37">
        <v>3570.1</v>
      </c>
      <c r="E31" s="37">
        <v>116.30000000000001</v>
      </c>
      <c r="F31" s="37">
        <v>15.5</v>
      </c>
      <c r="G31" s="37">
        <v>1369.4</v>
      </c>
      <c r="H31" s="37">
        <v>0</v>
      </c>
      <c r="I31" s="37">
        <v>0</v>
      </c>
      <c r="J31" s="37">
        <v>914.2</v>
      </c>
      <c r="K31" s="37">
        <v>0</v>
      </c>
      <c r="L31" s="37">
        <v>0</v>
      </c>
      <c r="M31" s="37">
        <f t="shared" si="2"/>
        <v>2415.4</v>
      </c>
      <c r="N31" s="37">
        <f>SUM(M31,D31)</f>
        <v>5985.5</v>
      </c>
      <c r="P31" s="35"/>
    </row>
    <row r="32" spans="1:16" ht="15.95" customHeight="1" x14ac:dyDescent="0.15">
      <c r="A32" s="13"/>
      <c r="B32" s="19"/>
      <c r="C32" s="15" t="s">
        <v>19</v>
      </c>
      <c r="D32" s="38" t="s">
        <v>20</v>
      </c>
      <c r="E32" s="38">
        <f t="shared" ref="E32:L32" si="16">IF($M31=0,0,E31/$M31%)</f>
        <v>4.8149374844746218</v>
      </c>
      <c r="F32" s="38">
        <f t="shared" si="16"/>
        <v>0.64171565786205187</v>
      </c>
      <c r="G32" s="38">
        <f t="shared" si="16"/>
        <v>56.694543346857664</v>
      </c>
      <c r="H32" s="38">
        <f t="shared" si="16"/>
        <v>0</v>
      </c>
      <c r="I32" s="38">
        <f t="shared" si="16"/>
        <v>0</v>
      </c>
      <c r="J32" s="38">
        <f t="shared" si="16"/>
        <v>37.848803510805666</v>
      </c>
      <c r="K32" s="38">
        <f t="shared" si="16"/>
        <v>0</v>
      </c>
      <c r="L32" s="38">
        <f t="shared" si="16"/>
        <v>0</v>
      </c>
      <c r="M32" s="37">
        <f t="shared" si="2"/>
        <v>100</v>
      </c>
      <c r="N32" s="38" t="s">
        <v>20</v>
      </c>
      <c r="P32" s="35"/>
    </row>
    <row r="33" spans="1:16" ht="15.95" customHeight="1" x14ac:dyDescent="0.15">
      <c r="A33" s="17"/>
      <c r="B33" s="18" t="s">
        <v>33</v>
      </c>
      <c r="C33" s="11" t="s">
        <v>18</v>
      </c>
      <c r="D33" s="37">
        <v>129.6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f t="shared" si="2"/>
        <v>0</v>
      </c>
      <c r="N33" s="37">
        <f>SUM(M33,D33)</f>
        <v>129.6</v>
      </c>
      <c r="P33" s="35"/>
    </row>
    <row r="34" spans="1:16" ht="15.95" customHeight="1" x14ac:dyDescent="0.15">
      <c r="A34" s="13"/>
      <c r="B34" s="19"/>
      <c r="C34" s="15" t="s">
        <v>19</v>
      </c>
      <c r="D34" s="38" t="s">
        <v>20</v>
      </c>
      <c r="E34" s="38">
        <f t="shared" ref="E34:L34" si="17">IF($M33=0,0,E33/$M33%)</f>
        <v>0</v>
      </c>
      <c r="F34" s="38">
        <f t="shared" si="17"/>
        <v>0</v>
      </c>
      <c r="G34" s="38">
        <f t="shared" si="17"/>
        <v>0</v>
      </c>
      <c r="H34" s="38">
        <f t="shared" si="17"/>
        <v>0</v>
      </c>
      <c r="I34" s="38">
        <f t="shared" si="17"/>
        <v>0</v>
      </c>
      <c r="J34" s="38">
        <f t="shared" si="17"/>
        <v>0</v>
      </c>
      <c r="K34" s="38">
        <f t="shared" si="17"/>
        <v>0</v>
      </c>
      <c r="L34" s="38">
        <f t="shared" si="17"/>
        <v>0</v>
      </c>
      <c r="M34" s="37">
        <f t="shared" si="2"/>
        <v>0</v>
      </c>
      <c r="N34" s="38" t="s">
        <v>20</v>
      </c>
      <c r="P34" s="35"/>
    </row>
    <row r="35" spans="1:16" ht="15.95" customHeight="1" x14ac:dyDescent="0.15">
      <c r="A35" s="17"/>
      <c r="B35" s="18" t="s">
        <v>34</v>
      </c>
      <c r="C35" s="11" t="s">
        <v>18</v>
      </c>
      <c r="D35" s="37">
        <v>266.39999999999998</v>
      </c>
      <c r="E35" s="37">
        <v>31.5</v>
      </c>
      <c r="F35" s="37">
        <v>0</v>
      </c>
      <c r="G35" s="37">
        <v>50.6</v>
      </c>
      <c r="H35" s="37">
        <v>0</v>
      </c>
      <c r="I35" s="37">
        <v>0</v>
      </c>
      <c r="J35" s="37">
        <v>0</v>
      </c>
      <c r="K35" s="37"/>
      <c r="L35" s="37">
        <v>259.8</v>
      </c>
      <c r="M35" s="37">
        <f t="shared" si="2"/>
        <v>341.9</v>
      </c>
      <c r="N35" s="37">
        <f>SUM(M35,D35)</f>
        <v>608.29999999999995</v>
      </c>
      <c r="P35" s="35"/>
    </row>
    <row r="36" spans="1:16" ht="15.95" customHeight="1" x14ac:dyDescent="0.15">
      <c r="A36" s="13"/>
      <c r="B36" s="19"/>
      <c r="C36" s="15" t="s">
        <v>19</v>
      </c>
      <c r="D36" s="38" t="s">
        <v>20</v>
      </c>
      <c r="E36" s="38">
        <f t="shared" ref="E36:L36" si="18">IF($M35=0,0,E35/$M35%)</f>
        <v>9.2132202398362111</v>
      </c>
      <c r="F36" s="38">
        <f t="shared" si="18"/>
        <v>0</v>
      </c>
      <c r="G36" s="38">
        <f t="shared" si="18"/>
        <v>14.799649020181342</v>
      </c>
      <c r="H36" s="38">
        <f t="shared" si="18"/>
        <v>0</v>
      </c>
      <c r="I36" s="38">
        <f t="shared" si="18"/>
        <v>0</v>
      </c>
      <c r="J36" s="38">
        <f t="shared" si="18"/>
        <v>0</v>
      </c>
      <c r="K36" s="38">
        <f t="shared" si="18"/>
        <v>0</v>
      </c>
      <c r="L36" s="38">
        <f t="shared" si="18"/>
        <v>75.987130739982462</v>
      </c>
      <c r="M36" s="37">
        <f t="shared" si="2"/>
        <v>100.00000000000001</v>
      </c>
      <c r="N36" s="38" t="s">
        <v>20</v>
      </c>
      <c r="P36" s="35"/>
    </row>
    <row r="37" spans="1:16" ht="15.95" customHeight="1" x14ac:dyDescent="0.15">
      <c r="A37" s="17"/>
      <c r="B37" s="18" t="s">
        <v>35</v>
      </c>
      <c r="C37" s="11" t="s">
        <v>18</v>
      </c>
      <c r="D37" s="37">
        <v>51.8</v>
      </c>
      <c r="E37" s="37">
        <v>0</v>
      </c>
      <c r="F37" s="37">
        <v>0</v>
      </c>
      <c r="G37" s="37">
        <v>38</v>
      </c>
      <c r="H37" s="37">
        <v>0</v>
      </c>
      <c r="I37" s="37">
        <v>0</v>
      </c>
      <c r="J37" s="37">
        <v>0</v>
      </c>
      <c r="K37" s="37">
        <v>0</v>
      </c>
      <c r="L37" s="37">
        <v>25</v>
      </c>
      <c r="M37" s="37">
        <f t="shared" si="2"/>
        <v>63</v>
      </c>
      <c r="N37" s="37">
        <f>SUM(M37,D37)</f>
        <v>114.8</v>
      </c>
      <c r="P37" s="35"/>
    </row>
    <row r="38" spans="1:16" ht="15.95" customHeight="1" x14ac:dyDescent="0.15">
      <c r="A38" s="13"/>
      <c r="B38" s="19"/>
      <c r="C38" s="15" t="s">
        <v>19</v>
      </c>
      <c r="D38" s="38" t="s">
        <v>20</v>
      </c>
      <c r="E38" s="38">
        <f t="shared" ref="E38:L38" si="19">IF($M37=0,0,E37/$M37%)</f>
        <v>0</v>
      </c>
      <c r="F38" s="38">
        <f t="shared" si="19"/>
        <v>0</v>
      </c>
      <c r="G38" s="38">
        <f t="shared" si="19"/>
        <v>60.317460317460316</v>
      </c>
      <c r="H38" s="38">
        <f t="shared" si="19"/>
        <v>0</v>
      </c>
      <c r="I38" s="38">
        <f t="shared" si="19"/>
        <v>0</v>
      </c>
      <c r="J38" s="38">
        <f t="shared" si="19"/>
        <v>0</v>
      </c>
      <c r="K38" s="38">
        <f t="shared" si="19"/>
        <v>0</v>
      </c>
      <c r="L38" s="38">
        <f t="shared" si="19"/>
        <v>39.682539682539684</v>
      </c>
      <c r="M38" s="37">
        <f t="shared" si="2"/>
        <v>100</v>
      </c>
      <c r="N38" s="38" t="s">
        <v>20</v>
      </c>
      <c r="P38" s="35"/>
    </row>
    <row r="39" spans="1:16" ht="15.95" customHeight="1" x14ac:dyDescent="0.15">
      <c r="A39" s="17"/>
      <c r="B39" s="18" t="s">
        <v>36</v>
      </c>
      <c r="C39" s="11" t="s">
        <v>18</v>
      </c>
      <c r="D39" s="37">
        <v>650</v>
      </c>
      <c r="E39" s="37">
        <v>189.2</v>
      </c>
      <c r="F39" s="37">
        <v>23.5</v>
      </c>
      <c r="G39" s="37">
        <v>74.2</v>
      </c>
      <c r="H39" s="37">
        <v>0</v>
      </c>
      <c r="I39" s="37">
        <v>41.4</v>
      </c>
      <c r="J39" s="37">
        <v>0</v>
      </c>
      <c r="K39" s="37">
        <v>0</v>
      </c>
      <c r="L39" s="37">
        <v>0</v>
      </c>
      <c r="M39" s="37">
        <f t="shared" si="2"/>
        <v>328.29999999999995</v>
      </c>
      <c r="N39" s="37">
        <f>SUM(M39,D39)</f>
        <v>978.3</v>
      </c>
      <c r="P39" s="35"/>
    </row>
    <row r="40" spans="1:16" ht="15.95" customHeight="1" x14ac:dyDescent="0.15">
      <c r="A40" s="13"/>
      <c r="B40" s="19"/>
      <c r="C40" s="15" t="s">
        <v>19</v>
      </c>
      <c r="D40" s="38" t="s">
        <v>20</v>
      </c>
      <c r="E40" s="38">
        <f t="shared" ref="E40:L40" si="20">IF($M39=0,0,E39/$M39%)</f>
        <v>57.630216265610727</v>
      </c>
      <c r="F40" s="38">
        <f t="shared" si="20"/>
        <v>7.1580871154431938</v>
      </c>
      <c r="G40" s="38">
        <f t="shared" si="20"/>
        <v>22.601279317697234</v>
      </c>
      <c r="H40" s="38">
        <f t="shared" si="20"/>
        <v>0</v>
      </c>
      <c r="I40" s="38">
        <f t="shared" si="20"/>
        <v>12.610417301248859</v>
      </c>
      <c r="J40" s="38">
        <f t="shared" si="20"/>
        <v>0</v>
      </c>
      <c r="K40" s="38">
        <f t="shared" si="20"/>
        <v>0</v>
      </c>
      <c r="L40" s="38">
        <f t="shared" si="20"/>
        <v>0</v>
      </c>
      <c r="M40" s="37">
        <f t="shared" si="2"/>
        <v>100.00000000000001</v>
      </c>
      <c r="N40" s="38" t="s">
        <v>20</v>
      </c>
      <c r="P40" s="35"/>
    </row>
    <row r="41" spans="1:16" ht="15.95" customHeight="1" x14ac:dyDescent="0.15">
      <c r="A41" s="17"/>
      <c r="B41" s="18" t="s">
        <v>37</v>
      </c>
      <c r="C41" s="11" t="s">
        <v>18</v>
      </c>
      <c r="D41" s="37">
        <v>102.7</v>
      </c>
      <c r="E41" s="37">
        <v>5.8</v>
      </c>
      <c r="F41" s="37">
        <v>0</v>
      </c>
      <c r="G41" s="37"/>
      <c r="H41" s="37"/>
      <c r="I41" s="37"/>
      <c r="J41" s="37"/>
      <c r="K41" s="37"/>
      <c r="L41" s="37"/>
      <c r="M41" s="37">
        <f t="shared" si="2"/>
        <v>5.8</v>
      </c>
      <c r="N41" s="37">
        <f>SUM(M41,D41)</f>
        <v>108.5</v>
      </c>
      <c r="P41" s="35"/>
    </row>
    <row r="42" spans="1:16" ht="15.95" customHeight="1" x14ac:dyDescent="0.15">
      <c r="A42" s="13"/>
      <c r="B42" s="19"/>
      <c r="C42" s="15" t="s">
        <v>19</v>
      </c>
      <c r="D42" s="38" t="s">
        <v>20</v>
      </c>
      <c r="E42" s="38">
        <f t="shared" ref="E42:L42" si="21">IF($M41=0,0,E41/$M41%)</f>
        <v>100</v>
      </c>
      <c r="F42" s="38">
        <f t="shared" si="21"/>
        <v>0</v>
      </c>
      <c r="G42" s="38">
        <f t="shared" si="21"/>
        <v>0</v>
      </c>
      <c r="H42" s="38">
        <f t="shared" si="21"/>
        <v>0</v>
      </c>
      <c r="I42" s="38">
        <f t="shared" si="21"/>
        <v>0</v>
      </c>
      <c r="J42" s="38">
        <f t="shared" si="21"/>
        <v>0</v>
      </c>
      <c r="K42" s="38">
        <f t="shared" si="21"/>
        <v>0</v>
      </c>
      <c r="L42" s="38">
        <f t="shared" si="21"/>
        <v>0</v>
      </c>
      <c r="M42" s="37">
        <f t="shared" si="2"/>
        <v>100</v>
      </c>
      <c r="N42" s="38" t="s">
        <v>20</v>
      </c>
      <c r="P42" s="35"/>
    </row>
    <row r="43" spans="1:16" ht="15.95" customHeight="1" x14ac:dyDescent="0.15">
      <c r="A43" s="17"/>
      <c r="B43" s="18" t="s">
        <v>38</v>
      </c>
      <c r="C43" s="11" t="s">
        <v>18</v>
      </c>
      <c r="D43" s="37">
        <v>147.30000000000001</v>
      </c>
      <c r="E43" s="37">
        <v>3.1</v>
      </c>
      <c r="F43" s="37">
        <v>56.300000000000004</v>
      </c>
      <c r="G43" s="37">
        <v>11.9</v>
      </c>
      <c r="H43" s="37">
        <v>50</v>
      </c>
      <c r="I43" s="37">
        <v>0</v>
      </c>
      <c r="J43" s="37">
        <v>0</v>
      </c>
      <c r="K43" s="37">
        <v>15.7</v>
      </c>
      <c r="L43" s="37">
        <v>0</v>
      </c>
      <c r="M43" s="37">
        <f t="shared" si="2"/>
        <v>137</v>
      </c>
      <c r="N43" s="37">
        <f>SUM(M43,D43)</f>
        <v>284.3</v>
      </c>
      <c r="P43" s="35"/>
    </row>
    <row r="44" spans="1:16" ht="15.95" customHeight="1" x14ac:dyDescent="0.15">
      <c r="A44" s="13"/>
      <c r="B44" s="19"/>
      <c r="C44" s="15" t="s">
        <v>19</v>
      </c>
      <c r="D44" s="38" t="s">
        <v>20</v>
      </c>
      <c r="E44" s="38">
        <f t="shared" ref="E44:L44" si="22">IF($M43=0,0,E43/$M43%)</f>
        <v>2.2627737226277369</v>
      </c>
      <c r="F44" s="38">
        <f t="shared" si="22"/>
        <v>41.094890510948908</v>
      </c>
      <c r="G44" s="38">
        <f t="shared" si="22"/>
        <v>8.6861313868613141</v>
      </c>
      <c r="H44" s="38">
        <f t="shared" si="22"/>
        <v>36.496350364963497</v>
      </c>
      <c r="I44" s="38">
        <f t="shared" si="22"/>
        <v>0</v>
      </c>
      <c r="J44" s="38">
        <f t="shared" si="22"/>
        <v>0</v>
      </c>
      <c r="K44" s="38">
        <f t="shared" si="22"/>
        <v>11.459854014598539</v>
      </c>
      <c r="L44" s="38">
        <f t="shared" si="22"/>
        <v>0</v>
      </c>
      <c r="M44" s="37">
        <f t="shared" si="2"/>
        <v>99.999999999999986</v>
      </c>
      <c r="N44" s="38" t="s">
        <v>20</v>
      </c>
      <c r="P44" s="35"/>
    </row>
    <row r="45" spans="1:16" ht="15.95" customHeight="1" x14ac:dyDescent="0.15">
      <c r="A45" s="17"/>
      <c r="B45" s="18" t="s">
        <v>39</v>
      </c>
      <c r="C45" s="11" t="s">
        <v>18</v>
      </c>
      <c r="D45" s="37">
        <v>34</v>
      </c>
      <c r="E45" s="37"/>
      <c r="F45" s="37"/>
      <c r="G45" s="37"/>
      <c r="H45" s="37"/>
      <c r="I45" s="37"/>
      <c r="J45" s="37"/>
      <c r="K45" s="37"/>
      <c r="L45" s="37"/>
      <c r="M45" s="37">
        <f t="shared" si="2"/>
        <v>0</v>
      </c>
      <c r="N45" s="37">
        <f>SUM(M45,D45)</f>
        <v>34</v>
      </c>
      <c r="P45" s="35"/>
    </row>
    <row r="46" spans="1:16" ht="15.95" customHeight="1" x14ac:dyDescent="0.15">
      <c r="A46" s="13"/>
      <c r="B46" s="19"/>
      <c r="C46" s="15" t="s">
        <v>19</v>
      </c>
      <c r="D46" s="38" t="s">
        <v>20</v>
      </c>
      <c r="E46" s="38">
        <f t="shared" ref="E46:L46" si="23">IF($M45=0,0,E45/$M45%)</f>
        <v>0</v>
      </c>
      <c r="F46" s="38">
        <f t="shared" si="23"/>
        <v>0</v>
      </c>
      <c r="G46" s="38">
        <f t="shared" si="23"/>
        <v>0</v>
      </c>
      <c r="H46" s="38">
        <f t="shared" si="23"/>
        <v>0</v>
      </c>
      <c r="I46" s="38">
        <f t="shared" si="23"/>
        <v>0</v>
      </c>
      <c r="J46" s="38">
        <f t="shared" si="23"/>
        <v>0</v>
      </c>
      <c r="K46" s="38">
        <f t="shared" si="23"/>
        <v>0</v>
      </c>
      <c r="L46" s="38">
        <f t="shared" si="23"/>
        <v>0</v>
      </c>
      <c r="M46" s="37">
        <f t="shared" si="2"/>
        <v>0</v>
      </c>
      <c r="N46" s="38" t="s">
        <v>20</v>
      </c>
      <c r="P46" s="35"/>
    </row>
    <row r="47" spans="1:16" ht="15.95" customHeight="1" x14ac:dyDescent="0.15">
      <c r="A47" s="17"/>
      <c r="B47" s="18" t="s">
        <v>40</v>
      </c>
      <c r="C47" s="11" t="s">
        <v>18</v>
      </c>
      <c r="D47" s="37">
        <v>166.1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f t="shared" si="2"/>
        <v>0</v>
      </c>
      <c r="N47" s="37">
        <f>SUM(M47,D47)</f>
        <v>166.1</v>
      </c>
      <c r="P47" s="35"/>
    </row>
    <row r="48" spans="1:16" ht="15.95" customHeight="1" x14ac:dyDescent="0.15">
      <c r="A48" s="13"/>
      <c r="B48" s="19"/>
      <c r="C48" s="15" t="s">
        <v>19</v>
      </c>
      <c r="D48" s="38" t="s">
        <v>20</v>
      </c>
      <c r="E48" s="38">
        <f t="shared" ref="E48:L48" si="24">IF($M47=0,0,E47/$M47%)</f>
        <v>0</v>
      </c>
      <c r="F48" s="38">
        <f t="shared" si="24"/>
        <v>0</v>
      </c>
      <c r="G48" s="38">
        <f t="shared" si="24"/>
        <v>0</v>
      </c>
      <c r="H48" s="38">
        <f t="shared" si="24"/>
        <v>0</v>
      </c>
      <c r="I48" s="38">
        <f t="shared" si="24"/>
        <v>0</v>
      </c>
      <c r="J48" s="38">
        <f t="shared" si="24"/>
        <v>0</v>
      </c>
      <c r="K48" s="38">
        <f t="shared" si="24"/>
        <v>0</v>
      </c>
      <c r="L48" s="38">
        <f t="shared" si="24"/>
        <v>0</v>
      </c>
      <c r="M48" s="37">
        <f t="shared" si="2"/>
        <v>0</v>
      </c>
      <c r="N48" s="38" t="s">
        <v>20</v>
      </c>
      <c r="P48" s="35"/>
    </row>
    <row r="49" spans="1:16" ht="15.95" customHeight="1" x14ac:dyDescent="0.15">
      <c r="A49" s="17"/>
      <c r="B49" s="18" t="s">
        <v>41</v>
      </c>
      <c r="C49" s="11" t="s">
        <v>18</v>
      </c>
      <c r="D49" s="37">
        <v>0.1</v>
      </c>
      <c r="E49" s="37">
        <v>0</v>
      </c>
      <c r="F49" s="37">
        <v>0</v>
      </c>
      <c r="G49" s="37">
        <v>0.9</v>
      </c>
      <c r="H49" s="37">
        <v>1.8</v>
      </c>
      <c r="I49" s="37"/>
      <c r="J49" s="37"/>
      <c r="K49" s="37"/>
      <c r="L49" s="37"/>
      <c r="M49" s="37">
        <f t="shared" si="2"/>
        <v>2.7</v>
      </c>
      <c r="N49" s="37">
        <f>SUM(M49,D49)</f>
        <v>2.8000000000000003</v>
      </c>
      <c r="P49" s="35"/>
    </row>
    <row r="50" spans="1:16" ht="15.95" customHeight="1" x14ac:dyDescent="0.15">
      <c r="A50" s="13"/>
      <c r="B50" s="19"/>
      <c r="C50" s="15" t="s">
        <v>19</v>
      </c>
      <c r="D50" s="38" t="s">
        <v>20</v>
      </c>
      <c r="E50" s="38">
        <f t="shared" ref="E50:L50" si="25">IF($M49=0,0,E49/$M49%)</f>
        <v>0</v>
      </c>
      <c r="F50" s="38">
        <f t="shared" si="25"/>
        <v>0</v>
      </c>
      <c r="G50" s="38">
        <f t="shared" si="25"/>
        <v>33.333333333333329</v>
      </c>
      <c r="H50" s="38">
        <f t="shared" si="25"/>
        <v>66.666666666666657</v>
      </c>
      <c r="I50" s="38">
        <f t="shared" si="25"/>
        <v>0</v>
      </c>
      <c r="J50" s="38">
        <f t="shared" si="25"/>
        <v>0</v>
      </c>
      <c r="K50" s="38">
        <f t="shared" si="25"/>
        <v>0</v>
      </c>
      <c r="L50" s="38">
        <f t="shared" si="25"/>
        <v>0</v>
      </c>
      <c r="M50" s="37">
        <f t="shared" si="2"/>
        <v>99.999999999999986</v>
      </c>
      <c r="N50" s="38" t="s">
        <v>20</v>
      </c>
      <c r="P50" s="35"/>
    </row>
    <row r="51" spans="1:16" ht="15.95" customHeight="1" x14ac:dyDescent="0.15">
      <c r="A51" s="17"/>
      <c r="B51" s="18" t="s">
        <v>42</v>
      </c>
      <c r="C51" s="11" t="s">
        <v>18</v>
      </c>
      <c r="D51" s="37">
        <v>1217.0999999999999</v>
      </c>
      <c r="E51" s="37">
        <v>143.80000000000001</v>
      </c>
      <c r="F51" s="37">
        <v>0</v>
      </c>
      <c r="G51" s="37">
        <v>420.4</v>
      </c>
      <c r="H51" s="37">
        <v>0</v>
      </c>
      <c r="I51" s="37">
        <v>0</v>
      </c>
      <c r="J51" s="37">
        <v>0</v>
      </c>
      <c r="K51" s="37">
        <v>0</v>
      </c>
      <c r="L51" s="37">
        <v>13</v>
      </c>
      <c r="M51" s="37">
        <f t="shared" si="2"/>
        <v>577.20000000000005</v>
      </c>
      <c r="N51" s="37">
        <f>SUM(M51,D51)</f>
        <v>1794.3</v>
      </c>
      <c r="P51" s="35"/>
    </row>
    <row r="52" spans="1:16" ht="15.95" customHeight="1" x14ac:dyDescent="0.15">
      <c r="A52" s="13"/>
      <c r="B52" s="19"/>
      <c r="C52" s="15" t="s">
        <v>19</v>
      </c>
      <c r="D52" s="38" t="s">
        <v>20</v>
      </c>
      <c r="E52" s="38">
        <f t="shared" ref="E52:L52" si="26">IF($M51=0,0,E51/$M51%)</f>
        <v>24.913374913374913</v>
      </c>
      <c r="F52" s="38">
        <f t="shared" si="26"/>
        <v>0</v>
      </c>
      <c r="G52" s="38">
        <f t="shared" si="26"/>
        <v>72.834372834372829</v>
      </c>
      <c r="H52" s="38">
        <f t="shared" si="26"/>
        <v>0</v>
      </c>
      <c r="I52" s="38">
        <f t="shared" si="26"/>
        <v>0</v>
      </c>
      <c r="J52" s="38">
        <f t="shared" si="26"/>
        <v>0</v>
      </c>
      <c r="K52" s="38">
        <f t="shared" si="26"/>
        <v>0</v>
      </c>
      <c r="L52" s="38">
        <f t="shared" si="26"/>
        <v>2.2522522522522523</v>
      </c>
      <c r="M52" s="37">
        <f t="shared" si="2"/>
        <v>99.999999999999986</v>
      </c>
      <c r="N52" s="38" t="s">
        <v>20</v>
      </c>
      <c r="P52" s="35"/>
    </row>
    <row r="53" spans="1:16" ht="15.95" customHeight="1" x14ac:dyDescent="0.15">
      <c r="A53" s="17"/>
      <c r="B53" s="18" t="s">
        <v>43</v>
      </c>
      <c r="C53" s="11" t="s">
        <v>18</v>
      </c>
      <c r="D53" s="37">
        <v>26.7</v>
      </c>
      <c r="E53" s="37">
        <v>19.399999999999999</v>
      </c>
      <c r="F53" s="37"/>
      <c r="G53" s="37"/>
      <c r="H53" s="37"/>
      <c r="I53" s="37"/>
      <c r="J53" s="37"/>
      <c r="K53" s="37"/>
      <c r="L53" s="37"/>
      <c r="M53" s="37">
        <f t="shared" si="2"/>
        <v>19.399999999999999</v>
      </c>
      <c r="N53" s="37">
        <f>SUM(M53,D53)</f>
        <v>46.099999999999994</v>
      </c>
      <c r="P53" s="35"/>
    </row>
    <row r="54" spans="1:16" ht="15.95" customHeight="1" x14ac:dyDescent="0.15">
      <c r="A54" s="13"/>
      <c r="B54" s="19"/>
      <c r="C54" s="15" t="s">
        <v>19</v>
      </c>
      <c r="D54" s="38" t="s">
        <v>20</v>
      </c>
      <c r="E54" s="38">
        <f t="shared" ref="E54:L54" si="27">IF($M53=0,0,E53/$M53%)</f>
        <v>100</v>
      </c>
      <c r="F54" s="38">
        <f t="shared" si="27"/>
        <v>0</v>
      </c>
      <c r="G54" s="38">
        <f t="shared" si="27"/>
        <v>0</v>
      </c>
      <c r="H54" s="38">
        <f t="shared" si="27"/>
        <v>0</v>
      </c>
      <c r="I54" s="38">
        <f t="shared" si="27"/>
        <v>0</v>
      </c>
      <c r="J54" s="38">
        <f t="shared" si="27"/>
        <v>0</v>
      </c>
      <c r="K54" s="38">
        <f t="shared" si="27"/>
        <v>0</v>
      </c>
      <c r="L54" s="38">
        <f t="shared" si="27"/>
        <v>0</v>
      </c>
      <c r="M54" s="37">
        <f t="shared" si="2"/>
        <v>100</v>
      </c>
      <c r="N54" s="38" t="s">
        <v>20</v>
      </c>
      <c r="P54" s="35"/>
    </row>
    <row r="55" spans="1:16" ht="15.95" customHeight="1" x14ac:dyDescent="0.15">
      <c r="A55" s="17"/>
      <c r="B55" s="18" t="s">
        <v>44</v>
      </c>
      <c r="C55" s="11" t="s">
        <v>18</v>
      </c>
      <c r="D55" s="37">
        <v>2976.4</v>
      </c>
      <c r="E55" s="37">
        <v>238.1</v>
      </c>
      <c r="F55" s="37">
        <v>635.79999999999995</v>
      </c>
      <c r="G55" s="37">
        <v>2029.7</v>
      </c>
      <c r="H55" s="37">
        <v>426.3</v>
      </c>
      <c r="I55" s="37">
        <v>122</v>
      </c>
      <c r="J55" s="37">
        <v>0</v>
      </c>
      <c r="K55" s="37">
        <v>80.3</v>
      </c>
      <c r="L55" s="37">
        <v>73.2</v>
      </c>
      <c r="M55" s="37">
        <f t="shared" si="2"/>
        <v>3605.4</v>
      </c>
      <c r="N55" s="37">
        <f>SUM(M55,D55)</f>
        <v>6581.8</v>
      </c>
      <c r="P55" s="35"/>
    </row>
    <row r="56" spans="1:16" ht="15.95" customHeight="1" x14ac:dyDescent="0.15">
      <c r="A56" s="13"/>
      <c r="B56" s="19"/>
      <c r="C56" s="15" t="s">
        <v>19</v>
      </c>
      <c r="D56" s="38" t="s">
        <v>20</v>
      </c>
      <c r="E56" s="38">
        <f t="shared" ref="E56:L56" si="28">IF($M55=0,0,E55/$M55%)</f>
        <v>6.6039829145171129</v>
      </c>
      <c r="F56" s="38">
        <f t="shared" si="28"/>
        <v>17.634659122427468</v>
      </c>
      <c r="G56" s="38">
        <f t="shared" si="28"/>
        <v>56.296111388472845</v>
      </c>
      <c r="H56" s="38">
        <f t="shared" si="28"/>
        <v>11.8239307705109</v>
      </c>
      <c r="I56" s="38">
        <f t="shared" si="28"/>
        <v>3.3838131691351858</v>
      </c>
      <c r="J56" s="38">
        <f t="shared" si="28"/>
        <v>0</v>
      </c>
      <c r="K56" s="38">
        <f t="shared" si="28"/>
        <v>2.2272147334553725</v>
      </c>
      <c r="L56" s="38">
        <f t="shared" si="28"/>
        <v>2.0302879014811115</v>
      </c>
      <c r="M56" s="37">
        <f t="shared" si="2"/>
        <v>99.999999999999986</v>
      </c>
      <c r="N56" s="38" t="s">
        <v>20</v>
      </c>
      <c r="P56" s="35"/>
    </row>
    <row r="57" spans="1:16" ht="15.95" customHeight="1" x14ac:dyDescent="0.15">
      <c r="A57" s="17"/>
      <c r="B57" s="18" t="s">
        <v>45</v>
      </c>
      <c r="C57" s="11" t="s">
        <v>18</v>
      </c>
      <c r="D57" s="37">
        <v>149.20000000000002</v>
      </c>
      <c r="E57" s="37">
        <v>6.8</v>
      </c>
      <c r="F57" s="37">
        <v>0</v>
      </c>
      <c r="G57" s="37">
        <v>8.1999999999999993</v>
      </c>
      <c r="H57" s="37">
        <v>36.1</v>
      </c>
      <c r="I57" s="37">
        <v>0</v>
      </c>
      <c r="J57" s="37">
        <v>0</v>
      </c>
      <c r="K57" s="37">
        <v>0</v>
      </c>
      <c r="L57" s="37">
        <v>0</v>
      </c>
      <c r="M57" s="37">
        <f t="shared" si="2"/>
        <v>51.1</v>
      </c>
      <c r="N57" s="37">
        <f>SUM(M57,D57)</f>
        <v>200.3</v>
      </c>
      <c r="P57" s="35"/>
    </row>
    <row r="58" spans="1:16" ht="15.95" customHeight="1" x14ac:dyDescent="0.15">
      <c r="A58" s="13"/>
      <c r="B58" s="19"/>
      <c r="C58" s="15" t="s">
        <v>19</v>
      </c>
      <c r="D58" s="38" t="s">
        <v>20</v>
      </c>
      <c r="E58" s="38">
        <f t="shared" ref="E58:L58" si="29">IF($M57=0,0,E57/$M57%)</f>
        <v>13.307240704500979</v>
      </c>
      <c r="F58" s="38">
        <f t="shared" si="29"/>
        <v>0</v>
      </c>
      <c r="G58" s="38">
        <f t="shared" si="29"/>
        <v>16.046966731898237</v>
      </c>
      <c r="H58" s="38">
        <f t="shared" si="29"/>
        <v>70.645792563600779</v>
      </c>
      <c r="I58" s="38">
        <f t="shared" si="29"/>
        <v>0</v>
      </c>
      <c r="J58" s="38">
        <f t="shared" si="29"/>
        <v>0</v>
      </c>
      <c r="K58" s="38">
        <f t="shared" si="29"/>
        <v>0</v>
      </c>
      <c r="L58" s="38">
        <f t="shared" si="29"/>
        <v>0</v>
      </c>
      <c r="M58" s="37">
        <f t="shared" si="2"/>
        <v>100</v>
      </c>
      <c r="N58" s="38" t="s">
        <v>20</v>
      </c>
      <c r="P58" s="35"/>
    </row>
    <row r="59" spans="1:16" ht="15.95" customHeight="1" x14ac:dyDescent="0.15">
      <c r="A59" s="17"/>
      <c r="B59" s="18" t="s">
        <v>46</v>
      </c>
      <c r="C59" s="11" t="s">
        <v>18</v>
      </c>
      <c r="D59" s="37">
        <v>94.7</v>
      </c>
      <c r="E59" s="37">
        <v>2.4</v>
      </c>
      <c r="F59" s="37">
        <v>5.3</v>
      </c>
      <c r="G59" s="37">
        <v>0</v>
      </c>
      <c r="H59" s="37">
        <v>5.6</v>
      </c>
      <c r="I59" s="37">
        <v>0</v>
      </c>
      <c r="J59" s="37">
        <v>0</v>
      </c>
      <c r="K59" s="37">
        <v>1.8</v>
      </c>
      <c r="L59" s="37"/>
      <c r="M59" s="37">
        <f t="shared" si="2"/>
        <v>15.1</v>
      </c>
      <c r="N59" s="37">
        <f>SUM(M59,D59)</f>
        <v>109.8</v>
      </c>
      <c r="P59" s="35"/>
    </row>
    <row r="60" spans="1:16" ht="15.95" customHeight="1" x14ac:dyDescent="0.15">
      <c r="A60" s="13"/>
      <c r="B60" s="19"/>
      <c r="C60" s="15" t="s">
        <v>19</v>
      </c>
      <c r="D60" s="38" t="s">
        <v>20</v>
      </c>
      <c r="E60" s="38">
        <f t="shared" ref="E60:L60" si="30">IF($M59=0,0,E59/$M59%)</f>
        <v>15.894039735099337</v>
      </c>
      <c r="F60" s="38">
        <f t="shared" si="30"/>
        <v>35.099337748344368</v>
      </c>
      <c r="G60" s="38">
        <f t="shared" si="30"/>
        <v>0</v>
      </c>
      <c r="H60" s="38">
        <f t="shared" si="30"/>
        <v>37.086092715231786</v>
      </c>
      <c r="I60" s="38">
        <f t="shared" si="30"/>
        <v>0</v>
      </c>
      <c r="J60" s="38">
        <f t="shared" si="30"/>
        <v>0</v>
      </c>
      <c r="K60" s="38">
        <f t="shared" si="30"/>
        <v>11.920529801324504</v>
      </c>
      <c r="L60" s="38">
        <f t="shared" si="30"/>
        <v>0</v>
      </c>
      <c r="M60" s="37">
        <f t="shared" si="2"/>
        <v>100</v>
      </c>
      <c r="N60" s="38" t="s">
        <v>20</v>
      </c>
      <c r="P60" s="35"/>
    </row>
    <row r="61" spans="1:16" ht="15.95" customHeight="1" x14ac:dyDescent="0.15">
      <c r="A61" s="17"/>
      <c r="B61" s="18" t="s">
        <v>47</v>
      </c>
      <c r="C61" s="11" t="s">
        <v>18</v>
      </c>
      <c r="D61" s="37"/>
      <c r="E61" s="37"/>
      <c r="F61" s="37"/>
      <c r="G61" s="37"/>
      <c r="H61" s="37"/>
      <c r="I61" s="37"/>
      <c r="J61" s="37"/>
      <c r="K61" s="37"/>
      <c r="L61" s="37"/>
      <c r="M61" s="37">
        <f t="shared" si="2"/>
        <v>0</v>
      </c>
      <c r="N61" s="37">
        <f>SUM(M61,D61)</f>
        <v>0</v>
      </c>
      <c r="P61" s="35"/>
    </row>
    <row r="62" spans="1:16" ht="15.95" customHeight="1" x14ac:dyDescent="0.15">
      <c r="A62" s="13"/>
      <c r="B62" s="19"/>
      <c r="C62" s="15" t="s">
        <v>19</v>
      </c>
      <c r="D62" s="38" t="s">
        <v>20</v>
      </c>
      <c r="E62" s="38">
        <f t="shared" ref="E62:L62" si="31">IF($M61=0,0,E61/$M61%)</f>
        <v>0</v>
      </c>
      <c r="F62" s="38">
        <f t="shared" si="31"/>
        <v>0</v>
      </c>
      <c r="G62" s="38">
        <f t="shared" si="31"/>
        <v>0</v>
      </c>
      <c r="H62" s="38">
        <f t="shared" si="31"/>
        <v>0</v>
      </c>
      <c r="I62" s="38">
        <f t="shared" si="31"/>
        <v>0</v>
      </c>
      <c r="J62" s="38">
        <f t="shared" si="31"/>
        <v>0</v>
      </c>
      <c r="K62" s="38">
        <f t="shared" si="31"/>
        <v>0</v>
      </c>
      <c r="L62" s="38">
        <f t="shared" si="31"/>
        <v>0</v>
      </c>
      <c r="M62" s="37">
        <f t="shared" si="2"/>
        <v>0</v>
      </c>
      <c r="N62" s="38" t="s">
        <v>20</v>
      </c>
      <c r="P62" s="35"/>
    </row>
    <row r="63" spans="1:16" ht="15.95" customHeight="1" x14ac:dyDescent="0.15">
      <c r="A63" s="17"/>
      <c r="B63" s="18" t="s">
        <v>48</v>
      </c>
      <c r="C63" s="11" t="s">
        <v>18</v>
      </c>
      <c r="D63" s="37">
        <v>4.5</v>
      </c>
      <c r="E63" s="37"/>
      <c r="F63" s="37"/>
      <c r="G63" s="37"/>
      <c r="H63" s="37"/>
      <c r="I63" s="37"/>
      <c r="J63" s="37"/>
      <c r="K63" s="37"/>
      <c r="L63" s="37"/>
      <c r="M63" s="37">
        <f t="shared" si="2"/>
        <v>0</v>
      </c>
      <c r="N63" s="37">
        <f>SUM(M63,D63)</f>
        <v>4.5</v>
      </c>
      <c r="P63" s="35"/>
    </row>
    <row r="64" spans="1:16" ht="15.95" customHeight="1" x14ac:dyDescent="0.15">
      <c r="A64" s="13"/>
      <c r="B64" s="19"/>
      <c r="C64" s="15" t="s">
        <v>19</v>
      </c>
      <c r="D64" s="38" t="s">
        <v>20</v>
      </c>
      <c r="E64" s="38">
        <f t="shared" ref="E64:L64" si="32">IF($M63=0,0,E63/$M63%)</f>
        <v>0</v>
      </c>
      <c r="F64" s="38">
        <f t="shared" si="32"/>
        <v>0</v>
      </c>
      <c r="G64" s="38">
        <f t="shared" si="32"/>
        <v>0</v>
      </c>
      <c r="H64" s="38">
        <f t="shared" si="32"/>
        <v>0</v>
      </c>
      <c r="I64" s="38">
        <f t="shared" si="32"/>
        <v>0</v>
      </c>
      <c r="J64" s="38">
        <f t="shared" si="32"/>
        <v>0</v>
      </c>
      <c r="K64" s="38">
        <f t="shared" si="32"/>
        <v>0</v>
      </c>
      <c r="L64" s="38">
        <f t="shared" si="32"/>
        <v>0</v>
      </c>
      <c r="M64" s="37">
        <f t="shared" si="2"/>
        <v>0</v>
      </c>
      <c r="N64" s="38" t="s">
        <v>20</v>
      </c>
      <c r="P64" s="35"/>
    </row>
    <row r="65" spans="1:16" ht="15.95" customHeight="1" x14ac:dyDescent="0.15">
      <c r="A65" s="17"/>
      <c r="B65" s="18" t="s">
        <v>49</v>
      </c>
      <c r="C65" s="11" t="s">
        <v>18</v>
      </c>
      <c r="D65" s="37">
        <v>76.3</v>
      </c>
      <c r="E65" s="37">
        <v>0</v>
      </c>
      <c r="F65" s="37">
        <v>0</v>
      </c>
      <c r="G65" s="37">
        <v>0</v>
      </c>
      <c r="H65" s="37">
        <v>0</v>
      </c>
      <c r="I65" s="37">
        <v>177.4</v>
      </c>
      <c r="J65" s="37">
        <v>0</v>
      </c>
      <c r="K65" s="37">
        <v>27.7</v>
      </c>
      <c r="L65" s="37">
        <v>0</v>
      </c>
      <c r="M65" s="37">
        <f t="shared" si="2"/>
        <v>205.1</v>
      </c>
      <c r="N65" s="37">
        <f>SUM(M65,D65)</f>
        <v>281.39999999999998</v>
      </c>
      <c r="P65" s="35"/>
    </row>
    <row r="66" spans="1:16" ht="15.95" customHeight="1" x14ac:dyDescent="0.15">
      <c r="A66" s="13"/>
      <c r="B66" s="19"/>
      <c r="C66" s="15" t="s">
        <v>19</v>
      </c>
      <c r="D66" s="38" t="s">
        <v>20</v>
      </c>
      <c r="E66" s="38">
        <f t="shared" ref="E66:L66" si="33">IF($M65=0,0,E65/$M65%)</f>
        <v>0</v>
      </c>
      <c r="F66" s="38">
        <f t="shared" si="33"/>
        <v>0</v>
      </c>
      <c r="G66" s="38">
        <f t="shared" si="33"/>
        <v>0</v>
      </c>
      <c r="H66" s="38">
        <f t="shared" si="33"/>
        <v>0</v>
      </c>
      <c r="I66" s="38">
        <f t="shared" si="33"/>
        <v>86.494392979034615</v>
      </c>
      <c r="J66" s="38">
        <f t="shared" si="33"/>
        <v>0</v>
      </c>
      <c r="K66" s="38">
        <f t="shared" si="33"/>
        <v>13.505607020965382</v>
      </c>
      <c r="L66" s="38">
        <f t="shared" si="33"/>
        <v>0</v>
      </c>
      <c r="M66" s="37">
        <f t="shared" si="2"/>
        <v>100</v>
      </c>
      <c r="N66" s="38" t="s">
        <v>20</v>
      </c>
      <c r="P66" s="35"/>
    </row>
    <row r="67" spans="1:16" ht="15.95" customHeight="1" x14ac:dyDescent="0.15">
      <c r="A67" s="17"/>
      <c r="B67" s="18" t="s">
        <v>50</v>
      </c>
      <c r="C67" s="11" t="s">
        <v>18</v>
      </c>
      <c r="D67" s="37"/>
      <c r="E67" s="37"/>
      <c r="F67" s="37"/>
      <c r="G67" s="37"/>
      <c r="H67" s="37"/>
      <c r="I67" s="37"/>
      <c r="J67" s="37"/>
      <c r="K67" s="37"/>
      <c r="L67" s="37"/>
      <c r="M67" s="37">
        <f t="shared" si="2"/>
        <v>0</v>
      </c>
      <c r="N67" s="37">
        <f>SUM(M67,D67)</f>
        <v>0</v>
      </c>
      <c r="P67" s="35"/>
    </row>
    <row r="68" spans="1:16" ht="15.95" customHeight="1" x14ac:dyDescent="0.15">
      <c r="A68" s="13"/>
      <c r="B68" s="19"/>
      <c r="C68" s="15" t="s">
        <v>19</v>
      </c>
      <c r="D68" s="38" t="s">
        <v>20</v>
      </c>
      <c r="E68" s="38">
        <f t="shared" ref="E68:L68" si="34">IF($M67=0,0,E67/$M67%)</f>
        <v>0</v>
      </c>
      <c r="F68" s="38">
        <f t="shared" si="34"/>
        <v>0</v>
      </c>
      <c r="G68" s="38">
        <f t="shared" si="34"/>
        <v>0</v>
      </c>
      <c r="H68" s="38">
        <f t="shared" si="34"/>
        <v>0</v>
      </c>
      <c r="I68" s="38">
        <f t="shared" si="34"/>
        <v>0</v>
      </c>
      <c r="J68" s="38">
        <f t="shared" si="34"/>
        <v>0</v>
      </c>
      <c r="K68" s="38">
        <f t="shared" si="34"/>
        <v>0</v>
      </c>
      <c r="L68" s="38">
        <f t="shared" si="34"/>
        <v>0</v>
      </c>
      <c r="M68" s="37">
        <f t="shared" si="2"/>
        <v>0</v>
      </c>
      <c r="N68" s="38" t="s">
        <v>20</v>
      </c>
      <c r="P68" s="35"/>
    </row>
    <row r="69" spans="1:16" ht="15.95" customHeight="1" x14ac:dyDescent="0.15">
      <c r="A69" s="17"/>
      <c r="B69" s="18" t="s">
        <v>51</v>
      </c>
      <c r="C69" s="11" t="s">
        <v>18</v>
      </c>
      <c r="D69" s="37"/>
      <c r="E69" s="37"/>
      <c r="F69" s="37"/>
      <c r="G69" s="37"/>
      <c r="H69" s="37"/>
      <c r="I69" s="37"/>
      <c r="J69" s="37"/>
      <c r="K69" s="37"/>
      <c r="L69" s="37"/>
      <c r="M69" s="37">
        <f t="shared" si="2"/>
        <v>0</v>
      </c>
      <c r="N69" s="37">
        <f>SUM(M69,D69)</f>
        <v>0</v>
      </c>
      <c r="P69" s="35"/>
    </row>
    <row r="70" spans="1:16" ht="15.95" customHeight="1" x14ac:dyDescent="0.15">
      <c r="A70" s="13"/>
      <c r="B70" s="19"/>
      <c r="C70" s="15" t="s">
        <v>19</v>
      </c>
      <c r="D70" s="38" t="s">
        <v>20</v>
      </c>
      <c r="E70" s="38">
        <f t="shared" ref="E70:L70" si="35">IF($M69=0,0,E69/$M69%)</f>
        <v>0</v>
      </c>
      <c r="F70" s="38">
        <f t="shared" si="35"/>
        <v>0</v>
      </c>
      <c r="G70" s="38">
        <f t="shared" si="35"/>
        <v>0</v>
      </c>
      <c r="H70" s="38">
        <f t="shared" si="35"/>
        <v>0</v>
      </c>
      <c r="I70" s="38">
        <f t="shared" si="35"/>
        <v>0</v>
      </c>
      <c r="J70" s="38">
        <f t="shared" si="35"/>
        <v>0</v>
      </c>
      <c r="K70" s="38">
        <f t="shared" si="35"/>
        <v>0</v>
      </c>
      <c r="L70" s="38">
        <f t="shared" si="35"/>
        <v>0</v>
      </c>
      <c r="M70" s="37">
        <f t="shared" si="2"/>
        <v>0</v>
      </c>
      <c r="N70" s="38" t="s">
        <v>20</v>
      </c>
      <c r="P70" s="35"/>
    </row>
    <row r="71" spans="1:16" ht="15.95" customHeight="1" x14ac:dyDescent="0.15">
      <c r="A71" s="17"/>
      <c r="B71" s="18" t="s">
        <v>52</v>
      </c>
      <c r="C71" s="11" t="s">
        <v>18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>
        <f>SUM(M71,D71)</f>
        <v>0</v>
      </c>
      <c r="P71" s="35"/>
    </row>
    <row r="72" spans="1:16" ht="15.95" customHeight="1" x14ac:dyDescent="0.15">
      <c r="A72" s="13"/>
      <c r="B72" s="19"/>
      <c r="C72" s="15" t="s">
        <v>19</v>
      </c>
      <c r="D72" s="38" t="s">
        <v>20</v>
      </c>
      <c r="E72" s="38">
        <f t="shared" ref="E72:L72" si="36">IF($M71=0,0,E71/$M71%)</f>
        <v>0</v>
      </c>
      <c r="F72" s="38">
        <f t="shared" si="36"/>
        <v>0</v>
      </c>
      <c r="G72" s="38">
        <f t="shared" si="36"/>
        <v>0</v>
      </c>
      <c r="H72" s="38">
        <f t="shared" si="36"/>
        <v>0</v>
      </c>
      <c r="I72" s="38">
        <f t="shared" si="36"/>
        <v>0</v>
      </c>
      <c r="J72" s="38">
        <f t="shared" si="36"/>
        <v>0</v>
      </c>
      <c r="K72" s="38">
        <f t="shared" si="36"/>
        <v>0</v>
      </c>
      <c r="L72" s="38">
        <f t="shared" si="36"/>
        <v>0</v>
      </c>
      <c r="M72" s="37">
        <f t="shared" si="2"/>
        <v>0</v>
      </c>
      <c r="N72" s="38" t="s">
        <v>20</v>
      </c>
      <c r="P72" s="35"/>
    </row>
    <row r="73" spans="1:16" ht="15.95" customHeight="1" x14ac:dyDescent="0.15">
      <c r="A73" s="17"/>
      <c r="B73" s="18" t="s">
        <v>53</v>
      </c>
      <c r="C73" s="11" t="s">
        <v>18</v>
      </c>
      <c r="D73" s="37">
        <v>339.6</v>
      </c>
      <c r="E73" s="37"/>
      <c r="F73" s="37"/>
      <c r="G73" s="37"/>
      <c r="H73" s="37"/>
      <c r="I73" s="37"/>
      <c r="J73" s="37"/>
      <c r="K73" s="37"/>
      <c r="L73" s="37"/>
      <c r="M73" s="37">
        <f t="shared" si="2"/>
        <v>0</v>
      </c>
      <c r="N73" s="37">
        <f>SUM(M73,D73)</f>
        <v>339.6</v>
      </c>
      <c r="P73" s="35"/>
    </row>
    <row r="74" spans="1:16" ht="15.95" customHeight="1" x14ac:dyDescent="0.15">
      <c r="A74" s="13"/>
      <c r="B74" s="19"/>
      <c r="C74" s="15" t="s">
        <v>19</v>
      </c>
      <c r="D74" s="38" t="s">
        <v>20</v>
      </c>
      <c r="E74" s="38">
        <f t="shared" ref="E74:L74" si="37">IF($M73=0,0,E73/$M73%)</f>
        <v>0</v>
      </c>
      <c r="F74" s="38">
        <f t="shared" si="37"/>
        <v>0</v>
      </c>
      <c r="G74" s="38">
        <f t="shared" si="37"/>
        <v>0</v>
      </c>
      <c r="H74" s="38">
        <f t="shared" si="37"/>
        <v>0</v>
      </c>
      <c r="I74" s="38">
        <f t="shared" si="37"/>
        <v>0</v>
      </c>
      <c r="J74" s="38">
        <f t="shared" si="37"/>
        <v>0</v>
      </c>
      <c r="K74" s="38">
        <f t="shared" si="37"/>
        <v>0</v>
      </c>
      <c r="L74" s="38">
        <f t="shared" si="37"/>
        <v>0</v>
      </c>
      <c r="M74" s="37">
        <f t="shared" si="2"/>
        <v>0</v>
      </c>
      <c r="N74" s="38" t="s">
        <v>20</v>
      </c>
      <c r="P74" s="35"/>
    </row>
    <row r="75" spans="1:16" ht="15.95" customHeight="1" x14ac:dyDescent="0.15">
      <c r="A75" s="17"/>
      <c r="B75" s="18" t="s">
        <v>54</v>
      </c>
      <c r="C75" s="11" t="s">
        <v>18</v>
      </c>
      <c r="D75" s="37"/>
      <c r="E75" s="37"/>
      <c r="F75" s="37"/>
      <c r="G75" s="37"/>
      <c r="H75" s="37"/>
      <c r="I75" s="37"/>
      <c r="J75" s="37"/>
      <c r="K75" s="37"/>
      <c r="L75" s="37"/>
      <c r="M75" s="37">
        <f t="shared" si="2"/>
        <v>0</v>
      </c>
      <c r="N75" s="37">
        <f>SUM(M75,D75)</f>
        <v>0</v>
      </c>
      <c r="P75" s="35"/>
    </row>
    <row r="76" spans="1:16" ht="15.95" customHeight="1" x14ac:dyDescent="0.15">
      <c r="A76" s="13"/>
      <c r="B76" s="19"/>
      <c r="C76" s="15" t="s">
        <v>19</v>
      </c>
      <c r="D76" s="38" t="s">
        <v>20</v>
      </c>
      <c r="E76" s="38">
        <f t="shared" ref="E76:L76" si="38">IF($M75=0,0,E75/$M75%)</f>
        <v>0</v>
      </c>
      <c r="F76" s="38">
        <f t="shared" si="38"/>
        <v>0</v>
      </c>
      <c r="G76" s="38">
        <f t="shared" si="38"/>
        <v>0</v>
      </c>
      <c r="H76" s="38">
        <f t="shared" si="38"/>
        <v>0</v>
      </c>
      <c r="I76" s="38">
        <f t="shared" si="38"/>
        <v>0</v>
      </c>
      <c r="J76" s="38">
        <f t="shared" si="38"/>
        <v>0</v>
      </c>
      <c r="K76" s="38">
        <f t="shared" si="38"/>
        <v>0</v>
      </c>
      <c r="L76" s="38">
        <f t="shared" si="38"/>
        <v>0</v>
      </c>
      <c r="M76" s="37">
        <f t="shared" si="2"/>
        <v>0</v>
      </c>
      <c r="N76" s="38" t="s">
        <v>20</v>
      </c>
      <c r="P76" s="35"/>
    </row>
    <row r="77" spans="1:16" ht="15.95" customHeight="1" x14ac:dyDescent="0.15">
      <c r="A77" s="17"/>
      <c r="B77" s="18" t="s">
        <v>55</v>
      </c>
      <c r="C77" s="11" t="s">
        <v>18</v>
      </c>
      <c r="D77" s="37"/>
      <c r="E77" s="37"/>
      <c r="F77" s="37"/>
      <c r="G77" s="37"/>
      <c r="H77" s="37"/>
      <c r="I77" s="37"/>
      <c r="J77" s="37"/>
      <c r="K77" s="37"/>
      <c r="L77" s="37"/>
      <c r="M77" s="37">
        <f t="shared" si="2"/>
        <v>0</v>
      </c>
      <c r="N77" s="37">
        <f>SUM(M77,D77)</f>
        <v>0</v>
      </c>
      <c r="P77" s="35"/>
    </row>
    <row r="78" spans="1:16" ht="15.95" customHeight="1" x14ac:dyDescent="0.15">
      <c r="A78" s="13"/>
      <c r="B78" s="19"/>
      <c r="C78" s="15" t="s">
        <v>19</v>
      </c>
      <c r="D78" s="38" t="s">
        <v>20</v>
      </c>
      <c r="E78" s="38">
        <f t="shared" ref="E78:L78" si="39">IF($M77=0,0,E77/$M77%)</f>
        <v>0</v>
      </c>
      <c r="F78" s="38">
        <f t="shared" si="39"/>
        <v>0</v>
      </c>
      <c r="G78" s="38">
        <f t="shared" si="39"/>
        <v>0</v>
      </c>
      <c r="H78" s="38">
        <f t="shared" si="39"/>
        <v>0</v>
      </c>
      <c r="I78" s="38">
        <f t="shared" si="39"/>
        <v>0</v>
      </c>
      <c r="J78" s="38">
        <f t="shared" si="39"/>
        <v>0</v>
      </c>
      <c r="K78" s="38">
        <f t="shared" si="39"/>
        <v>0</v>
      </c>
      <c r="L78" s="38">
        <f t="shared" si="39"/>
        <v>0</v>
      </c>
      <c r="M78" s="37">
        <f t="shared" si="2"/>
        <v>0</v>
      </c>
      <c r="N78" s="38" t="s">
        <v>20</v>
      </c>
      <c r="P78" s="35"/>
    </row>
    <row r="79" spans="1:16" ht="15.75" customHeight="1" x14ac:dyDescent="0.15">
      <c r="A79" s="17"/>
      <c r="B79" s="18" t="s">
        <v>56</v>
      </c>
      <c r="C79" s="11" t="s">
        <v>18</v>
      </c>
      <c r="D79" s="37">
        <v>5.8</v>
      </c>
      <c r="E79" s="37">
        <v>15.1</v>
      </c>
      <c r="F79" s="37">
        <v>10</v>
      </c>
      <c r="G79" s="37">
        <v>3.4000000000000004</v>
      </c>
      <c r="H79" s="37">
        <v>0</v>
      </c>
      <c r="I79" s="37">
        <v>0.8</v>
      </c>
      <c r="J79" s="37">
        <v>0.1</v>
      </c>
      <c r="K79" s="37">
        <v>0</v>
      </c>
      <c r="L79" s="37">
        <v>0.3</v>
      </c>
      <c r="M79" s="37">
        <f t="shared" si="2"/>
        <v>29.700000000000003</v>
      </c>
      <c r="N79" s="37">
        <f>SUM(M79,D79)</f>
        <v>35.5</v>
      </c>
      <c r="P79" s="35"/>
    </row>
    <row r="80" spans="1:16" ht="15.75" customHeight="1" x14ac:dyDescent="0.15">
      <c r="A80" s="13"/>
      <c r="B80" s="19"/>
      <c r="C80" s="15" t="s">
        <v>19</v>
      </c>
      <c r="D80" s="38" t="s">
        <v>20</v>
      </c>
      <c r="E80" s="38">
        <f t="shared" ref="E80:L80" si="40">IF($M79=0,0,E79/$M79%)</f>
        <v>50.84175084175083</v>
      </c>
      <c r="F80" s="38">
        <f t="shared" si="40"/>
        <v>33.670033670033668</v>
      </c>
      <c r="G80" s="38">
        <f t="shared" si="40"/>
        <v>11.447811447811448</v>
      </c>
      <c r="H80" s="38">
        <f t="shared" si="40"/>
        <v>0</v>
      </c>
      <c r="I80" s="38">
        <f t="shared" si="40"/>
        <v>2.6936026936026933</v>
      </c>
      <c r="J80" s="38">
        <f t="shared" si="40"/>
        <v>0.33670033670033667</v>
      </c>
      <c r="K80" s="38">
        <f t="shared" si="40"/>
        <v>0</v>
      </c>
      <c r="L80" s="38">
        <f t="shared" si="40"/>
        <v>1.0101010101010099</v>
      </c>
      <c r="M80" s="37">
        <f t="shared" si="2"/>
        <v>99.999999999999986</v>
      </c>
      <c r="N80" s="38" t="s">
        <v>20</v>
      </c>
      <c r="P80" s="35"/>
    </row>
    <row r="81" spans="1:16" ht="15.75" customHeight="1" x14ac:dyDescent="0.15">
      <c r="A81" s="9" t="s">
        <v>57</v>
      </c>
      <c r="B81" s="10"/>
      <c r="C81" s="11" t="s">
        <v>18</v>
      </c>
      <c r="D81" s="37">
        <f ca="1">SUMIF($C$83:$C$106,"出荷量",D83:D102)</f>
        <v>0</v>
      </c>
      <c r="E81" s="37">
        <f t="shared" ref="E81:M81" ca="1" si="41">SUMIF($C$83:$C$106,"出荷量",E83:E102)</f>
        <v>0</v>
      </c>
      <c r="F81" s="37">
        <f t="shared" ca="1" si="41"/>
        <v>0</v>
      </c>
      <c r="G81" s="37">
        <f t="shared" ca="1" si="41"/>
        <v>0</v>
      </c>
      <c r="H81" s="37">
        <f t="shared" ca="1" si="41"/>
        <v>0</v>
      </c>
      <c r="I81" s="37">
        <f t="shared" ca="1" si="41"/>
        <v>0</v>
      </c>
      <c r="J81" s="37">
        <f t="shared" ca="1" si="41"/>
        <v>0</v>
      </c>
      <c r="K81" s="37">
        <f t="shared" ca="1" si="41"/>
        <v>0</v>
      </c>
      <c r="L81" s="37">
        <f t="shared" ca="1" si="41"/>
        <v>0</v>
      </c>
      <c r="M81" s="37">
        <f t="shared" ca="1" si="41"/>
        <v>0</v>
      </c>
      <c r="N81" s="37">
        <f ca="1">SUM(M81,D81)</f>
        <v>0</v>
      </c>
      <c r="P81" s="35"/>
    </row>
    <row r="82" spans="1:16" ht="13.5" x14ac:dyDescent="0.15">
      <c r="A82" s="13"/>
      <c r="B82" s="14"/>
      <c r="C82" s="15" t="s">
        <v>19</v>
      </c>
      <c r="D82" s="38" t="s">
        <v>20</v>
      </c>
      <c r="E82" s="38">
        <f t="shared" ref="E82:L82" ca="1" si="42">IF($M81=0,0,E81/$M81%)</f>
        <v>0</v>
      </c>
      <c r="F82" s="38">
        <f t="shared" ca="1" si="42"/>
        <v>0</v>
      </c>
      <c r="G82" s="38">
        <f t="shared" ca="1" si="42"/>
        <v>0</v>
      </c>
      <c r="H82" s="38">
        <f t="shared" ca="1" si="42"/>
        <v>0</v>
      </c>
      <c r="I82" s="38">
        <f t="shared" ca="1" si="42"/>
        <v>0</v>
      </c>
      <c r="J82" s="38">
        <f t="shared" ca="1" si="42"/>
        <v>0</v>
      </c>
      <c r="K82" s="38">
        <f t="shared" ca="1" si="42"/>
        <v>0</v>
      </c>
      <c r="L82" s="38">
        <f t="shared" ca="1" si="42"/>
        <v>0</v>
      </c>
      <c r="M82" s="37">
        <f t="shared" ca="1" si="2"/>
        <v>0</v>
      </c>
      <c r="N82" s="38" t="s">
        <v>20</v>
      </c>
      <c r="P82" s="35"/>
    </row>
    <row r="83" spans="1:16" ht="13.5" x14ac:dyDescent="0.15">
      <c r="A83" s="17"/>
      <c r="B83" s="18" t="s">
        <v>60</v>
      </c>
      <c r="C83" s="11" t="s">
        <v>18</v>
      </c>
      <c r="D83" s="37"/>
      <c r="E83" s="37"/>
      <c r="F83" s="37"/>
      <c r="G83" s="37"/>
      <c r="H83" s="37"/>
      <c r="I83" s="37"/>
      <c r="J83" s="37"/>
      <c r="K83" s="37"/>
      <c r="L83" s="37"/>
      <c r="M83" s="37">
        <f t="shared" si="2"/>
        <v>0</v>
      </c>
      <c r="N83" s="37">
        <f>SUM(M83,D83)</f>
        <v>0</v>
      </c>
      <c r="P83" s="35"/>
    </row>
    <row r="84" spans="1:16" ht="15.95" customHeight="1" x14ac:dyDescent="0.15">
      <c r="A84" s="13"/>
      <c r="B84" s="19"/>
      <c r="C84" s="15" t="s">
        <v>19</v>
      </c>
      <c r="D84" s="38" t="s">
        <v>20</v>
      </c>
      <c r="E84" s="38">
        <f t="shared" ref="E84:L84" si="43">IF($M83=0,0,E83/$M83%)</f>
        <v>0</v>
      </c>
      <c r="F84" s="38">
        <f t="shared" si="43"/>
        <v>0</v>
      </c>
      <c r="G84" s="38">
        <f t="shared" si="43"/>
        <v>0</v>
      </c>
      <c r="H84" s="38">
        <f t="shared" si="43"/>
        <v>0</v>
      </c>
      <c r="I84" s="38">
        <f t="shared" si="43"/>
        <v>0</v>
      </c>
      <c r="J84" s="38">
        <f t="shared" si="43"/>
        <v>0</v>
      </c>
      <c r="K84" s="38">
        <f t="shared" si="43"/>
        <v>0</v>
      </c>
      <c r="L84" s="38">
        <f t="shared" si="43"/>
        <v>0</v>
      </c>
      <c r="M84" s="37">
        <f t="shared" si="2"/>
        <v>0</v>
      </c>
      <c r="N84" s="38" t="s">
        <v>20</v>
      </c>
      <c r="P84" s="35"/>
    </row>
    <row r="85" spans="1:16" ht="15.95" customHeight="1" x14ac:dyDescent="0.15">
      <c r="A85" s="17"/>
      <c r="B85" s="18" t="s">
        <v>61</v>
      </c>
      <c r="C85" s="11" t="s">
        <v>18</v>
      </c>
      <c r="D85" s="37"/>
      <c r="E85" s="37"/>
      <c r="F85" s="37"/>
      <c r="G85" s="37"/>
      <c r="H85" s="37"/>
      <c r="I85" s="37"/>
      <c r="J85" s="37"/>
      <c r="K85" s="37"/>
      <c r="L85" s="37"/>
      <c r="M85" s="37">
        <f t="shared" si="2"/>
        <v>0</v>
      </c>
      <c r="N85" s="37">
        <f>SUM(M85,D85)</f>
        <v>0</v>
      </c>
      <c r="P85" s="35"/>
    </row>
    <row r="86" spans="1:16" ht="15.95" customHeight="1" x14ac:dyDescent="0.15">
      <c r="A86" s="13"/>
      <c r="B86" s="19"/>
      <c r="C86" s="15" t="s">
        <v>19</v>
      </c>
      <c r="D86" s="38" t="s">
        <v>20</v>
      </c>
      <c r="E86" s="38">
        <f t="shared" ref="E86:L86" si="44">IF($M85=0,0,E85/$M85%)</f>
        <v>0</v>
      </c>
      <c r="F86" s="38">
        <f t="shared" si="44"/>
        <v>0</v>
      </c>
      <c r="G86" s="38">
        <f t="shared" si="44"/>
        <v>0</v>
      </c>
      <c r="H86" s="38">
        <f t="shared" si="44"/>
        <v>0</v>
      </c>
      <c r="I86" s="38">
        <f t="shared" si="44"/>
        <v>0</v>
      </c>
      <c r="J86" s="38">
        <f t="shared" si="44"/>
        <v>0</v>
      </c>
      <c r="K86" s="38">
        <f t="shared" si="44"/>
        <v>0</v>
      </c>
      <c r="L86" s="38">
        <f t="shared" si="44"/>
        <v>0</v>
      </c>
      <c r="M86" s="37">
        <f t="shared" si="2"/>
        <v>0</v>
      </c>
      <c r="N86" s="38" t="s">
        <v>20</v>
      </c>
      <c r="P86" s="35"/>
    </row>
    <row r="87" spans="1:16" ht="15.95" customHeight="1" x14ac:dyDescent="0.15">
      <c r="A87" s="17"/>
      <c r="B87" s="18" t="s">
        <v>62</v>
      </c>
      <c r="C87" s="11" t="s">
        <v>18</v>
      </c>
      <c r="D87" s="37"/>
      <c r="E87" s="37"/>
      <c r="F87" s="37"/>
      <c r="G87" s="37"/>
      <c r="H87" s="37"/>
      <c r="I87" s="37"/>
      <c r="J87" s="37"/>
      <c r="K87" s="37"/>
      <c r="L87" s="37"/>
      <c r="M87" s="37">
        <f t="shared" si="2"/>
        <v>0</v>
      </c>
      <c r="N87" s="37">
        <f>SUM(M87,D87)</f>
        <v>0</v>
      </c>
      <c r="P87" s="35"/>
    </row>
    <row r="88" spans="1:16" ht="15.95" customHeight="1" x14ac:dyDescent="0.15">
      <c r="A88" s="13"/>
      <c r="B88" s="19"/>
      <c r="C88" s="15" t="s">
        <v>19</v>
      </c>
      <c r="D88" s="38" t="s">
        <v>20</v>
      </c>
      <c r="E88" s="38">
        <f t="shared" ref="E88:L88" si="45">IF($M87=0,0,E87/$M87%)</f>
        <v>0</v>
      </c>
      <c r="F88" s="38">
        <f t="shared" si="45"/>
        <v>0</v>
      </c>
      <c r="G88" s="38">
        <f t="shared" si="45"/>
        <v>0</v>
      </c>
      <c r="H88" s="38">
        <f t="shared" si="45"/>
        <v>0</v>
      </c>
      <c r="I88" s="38">
        <f t="shared" si="45"/>
        <v>0</v>
      </c>
      <c r="J88" s="38">
        <f t="shared" si="45"/>
        <v>0</v>
      </c>
      <c r="K88" s="38">
        <f t="shared" si="45"/>
        <v>0</v>
      </c>
      <c r="L88" s="38">
        <f t="shared" si="45"/>
        <v>0</v>
      </c>
      <c r="M88" s="37">
        <f t="shared" si="2"/>
        <v>0</v>
      </c>
      <c r="N88" s="38" t="s">
        <v>20</v>
      </c>
      <c r="P88" s="35"/>
    </row>
    <row r="89" spans="1:16" ht="15.95" customHeight="1" x14ac:dyDescent="0.15">
      <c r="A89" s="17"/>
      <c r="B89" s="18" t="s">
        <v>63</v>
      </c>
      <c r="C89" s="11" t="s">
        <v>18</v>
      </c>
      <c r="D89" s="37"/>
      <c r="E89" s="37"/>
      <c r="F89" s="37"/>
      <c r="G89" s="37"/>
      <c r="H89" s="37"/>
      <c r="I89" s="37"/>
      <c r="J89" s="37"/>
      <c r="K89" s="37"/>
      <c r="L89" s="37"/>
      <c r="M89" s="37">
        <f t="shared" si="2"/>
        <v>0</v>
      </c>
      <c r="N89" s="37">
        <f>SUM(M89,D89)</f>
        <v>0</v>
      </c>
      <c r="P89" s="35"/>
    </row>
    <row r="90" spans="1:16" ht="15.95" customHeight="1" x14ac:dyDescent="0.15">
      <c r="A90" s="13"/>
      <c r="B90" s="19"/>
      <c r="C90" s="15" t="s">
        <v>19</v>
      </c>
      <c r="D90" s="38" t="s">
        <v>20</v>
      </c>
      <c r="E90" s="38">
        <f t="shared" ref="E90:L90" si="46">IF($M89=0,0,E89/$M89%)</f>
        <v>0</v>
      </c>
      <c r="F90" s="38">
        <f t="shared" si="46"/>
        <v>0</v>
      </c>
      <c r="G90" s="38">
        <f t="shared" si="46"/>
        <v>0</v>
      </c>
      <c r="H90" s="38">
        <f t="shared" si="46"/>
        <v>0</v>
      </c>
      <c r="I90" s="38">
        <f t="shared" si="46"/>
        <v>0</v>
      </c>
      <c r="J90" s="38">
        <f t="shared" si="46"/>
        <v>0</v>
      </c>
      <c r="K90" s="38">
        <f t="shared" si="46"/>
        <v>0</v>
      </c>
      <c r="L90" s="38">
        <f t="shared" si="46"/>
        <v>0</v>
      </c>
      <c r="M90" s="37">
        <f t="shared" si="2"/>
        <v>0</v>
      </c>
      <c r="N90" s="38" t="s">
        <v>20</v>
      </c>
      <c r="P90" s="35"/>
    </row>
    <row r="91" spans="1:16" ht="15.95" customHeight="1" x14ac:dyDescent="0.15">
      <c r="A91" s="17"/>
      <c r="B91" s="18" t="s">
        <v>64</v>
      </c>
      <c r="C91" s="11" t="s">
        <v>18</v>
      </c>
      <c r="D91" s="37"/>
      <c r="E91" s="37"/>
      <c r="F91" s="37"/>
      <c r="G91" s="37"/>
      <c r="H91" s="37"/>
      <c r="I91" s="37"/>
      <c r="J91" s="37"/>
      <c r="K91" s="37"/>
      <c r="L91" s="37"/>
      <c r="M91" s="37">
        <f t="shared" si="2"/>
        <v>0</v>
      </c>
      <c r="N91" s="37">
        <f>SUM(M91,D91)</f>
        <v>0</v>
      </c>
      <c r="P91" s="35"/>
    </row>
    <row r="92" spans="1:16" ht="15.95" customHeight="1" x14ac:dyDescent="0.15">
      <c r="A92" s="13"/>
      <c r="B92" s="19"/>
      <c r="C92" s="15" t="s">
        <v>19</v>
      </c>
      <c r="D92" s="38" t="s">
        <v>20</v>
      </c>
      <c r="E92" s="38">
        <f t="shared" ref="E92:L92" si="47">IF($M91=0,0,E91/$M91%)</f>
        <v>0</v>
      </c>
      <c r="F92" s="38">
        <f t="shared" si="47"/>
        <v>0</v>
      </c>
      <c r="G92" s="38">
        <f t="shared" si="47"/>
        <v>0</v>
      </c>
      <c r="H92" s="38">
        <f t="shared" si="47"/>
        <v>0</v>
      </c>
      <c r="I92" s="38">
        <f t="shared" si="47"/>
        <v>0</v>
      </c>
      <c r="J92" s="38">
        <f t="shared" si="47"/>
        <v>0</v>
      </c>
      <c r="K92" s="38">
        <f t="shared" si="47"/>
        <v>0</v>
      </c>
      <c r="L92" s="38">
        <f t="shared" si="47"/>
        <v>0</v>
      </c>
      <c r="M92" s="37">
        <f t="shared" si="2"/>
        <v>0</v>
      </c>
      <c r="N92" s="38" t="s">
        <v>20</v>
      </c>
      <c r="P92" s="35"/>
    </row>
    <row r="93" spans="1:16" ht="15.95" customHeight="1" x14ac:dyDescent="0.15">
      <c r="A93" s="17"/>
      <c r="B93" s="18" t="s">
        <v>65</v>
      </c>
      <c r="C93" s="11" t="s">
        <v>18</v>
      </c>
      <c r="D93" s="37"/>
      <c r="E93" s="37"/>
      <c r="F93" s="37"/>
      <c r="G93" s="37"/>
      <c r="H93" s="37"/>
      <c r="I93" s="37"/>
      <c r="J93" s="37"/>
      <c r="K93" s="37"/>
      <c r="L93" s="37"/>
      <c r="M93" s="37">
        <f t="shared" si="2"/>
        <v>0</v>
      </c>
      <c r="N93" s="37">
        <f>SUM(M93,D93)</f>
        <v>0</v>
      </c>
      <c r="P93" s="35"/>
    </row>
    <row r="94" spans="1:16" ht="15.95" customHeight="1" x14ac:dyDescent="0.15">
      <c r="A94" s="13"/>
      <c r="B94" s="19"/>
      <c r="C94" s="15" t="s">
        <v>19</v>
      </c>
      <c r="D94" s="38" t="s">
        <v>20</v>
      </c>
      <c r="E94" s="38">
        <f t="shared" ref="E94:L94" si="48">IF($M93=0,0,E93/$M93%)</f>
        <v>0</v>
      </c>
      <c r="F94" s="38">
        <f t="shared" si="48"/>
        <v>0</v>
      </c>
      <c r="G94" s="38">
        <f t="shared" si="48"/>
        <v>0</v>
      </c>
      <c r="H94" s="38">
        <f t="shared" si="48"/>
        <v>0</v>
      </c>
      <c r="I94" s="38">
        <f t="shared" si="48"/>
        <v>0</v>
      </c>
      <c r="J94" s="38">
        <f t="shared" si="48"/>
        <v>0</v>
      </c>
      <c r="K94" s="38">
        <f t="shared" si="48"/>
        <v>0</v>
      </c>
      <c r="L94" s="38">
        <f t="shared" si="48"/>
        <v>0</v>
      </c>
      <c r="M94" s="37">
        <f t="shared" si="2"/>
        <v>0</v>
      </c>
      <c r="N94" s="38" t="s">
        <v>20</v>
      </c>
      <c r="P94" s="35"/>
    </row>
    <row r="95" spans="1:16" ht="15.95" customHeight="1" x14ac:dyDescent="0.15">
      <c r="A95" s="17"/>
      <c r="B95" s="18" t="s">
        <v>66</v>
      </c>
      <c r="C95" s="11" t="s">
        <v>18</v>
      </c>
      <c r="D95" s="37"/>
      <c r="E95" s="37"/>
      <c r="F95" s="37"/>
      <c r="G95" s="37"/>
      <c r="H95" s="37"/>
      <c r="I95" s="37"/>
      <c r="J95" s="37"/>
      <c r="K95" s="37"/>
      <c r="L95" s="37"/>
      <c r="M95" s="37">
        <f t="shared" si="2"/>
        <v>0</v>
      </c>
      <c r="N95" s="37">
        <f>SUM(M95,D95)</f>
        <v>0</v>
      </c>
      <c r="P95" s="35"/>
    </row>
    <row r="96" spans="1:16" ht="15.95" customHeight="1" x14ac:dyDescent="0.15">
      <c r="A96" s="13"/>
      <c r="B96" s="19"/>
      <c r="C96" s="15" t="s">
        <v>19</v>
      </c>
      <c r="D96" s="38" t="s">
        <v>20</v>
      </c>
      <c r="E96" s="38">
        <f t="shared" ref="E96:L96" si="49">IF($M95=0,0,E95/$M95%)</f>
        <v>0</v>
      </c>
      <c r="F96" s="38">
        <f t="shared" si="49"/>
        <v>0</v>
      </c>
      <c r="G96" s="38">
        <f t="shared" si="49"/>
        <v>0</v>
      </c>
      <c r="H96" s="38">
        <f t="shared" si="49"/>
        <v>0</v>
      </c>
      <c r="I96" s="38">
        <f t="shared" si="49"/>
        <v>0</v>
      </c>
      <c r="J96" s="38">
        <f t="shared" si="49"/>
        <v>0</v>
      </c>
      <c r="K96" s="38">
        <f t="shared" si="49"/>
        <v>0</v>
      </c>
      <c r="L96" s="38">
        <f t="shared" si="49"/>
        <v>0</v>
      </c>
      <c r="M96" s="37">
        <f t="shared" si="2"/>
        <v>0</v>
      </c>
      <c r="N96" s="38" t="s">
        <v>20</v>
      </c>
      <c r="P96" s="35"/>
    </row>
    <row r="97" spans="1:16" ht="15.95" customHeight="1" x14ac:dyDescent="0.15">
      <c r="A97" s="17"/>
      <c r="B97" s="18" t="s">
        <v>67</v>
      </c>
      <c r="C97" s="11" t="s">
        <v>18</v>
      </c>
      <c r="D97" s="37"/>
      <c r="E97" s="37"/>
      <c r="F97" s="37"/>
      <c r="G97" s="37"/>
      <c r="H97" s="37"/>
      <c r="I97" s="37"/>
      <c r="J97" s="37"/>
      <c r="K97" s="37"/>
      <c r="L97" s="37"/>
      <c r="M97" s="37">
        <f t="shared" si="2"/>
        <v>0</v>
      </c>
      <c r="N97" s="37">
        <f>SUM(M97,D97)</f>
        <v>0</v>
      </c>
      <c r="P97" s="35"/>
    </row>
    <row r="98" spans="1:16" ht="15.95" customHeight="1" x14ac:dyDescent="0.15">
      <c r="A98" s="13"/>
      <c r="B98" s="19"/>
      <c r="C98" s="15" t="s">
        <v>19</v>
      </c>
      <c r="D98" s="38" t="s">
        <v>20</v>
      </c>
      <c r="E98" s="38">
        <f t="shared" ref="E98:L98" si="50">IF($M97=0,0,E97/$M97%)</f>
        <v>0</v>
      </c>
      <c r="F98" s="38">
        <f t="shared" si="50"/>
        <v>0</v>
      </c>
      <c r="G98" s="38">
        <f t="shared" si="50"/>
        <v>0</v>
      </c>
      <c r="H98" s="38">
        <f t="shared" si="50"/>
        <v>0</v>
      </c>
      <c r="I98" s="38">
        <f t="shared" si="50"/>
        <v>0</v>
      </c>
      <c r="J98" s="38">
        <f t="shared" si="50"/>
        <v>0</v>
      </c>
      <c r="K98" s="38">
        <f t="shared" si="50"/>
        <v>0</v>
      </c>
      <c r="L98" s="38">
        <f t="shared" si="50"/>
        <v>0</v>
      </c>
      <c r="M98" s="37">
        <f t="shared" si="2"/>
        <v>0</v>
      </c>
      <c r="N98" s="38" t="s">
        <v>20</v>
      </c>
      <c r="P98" s="35"/>
    </row>
    <row r="99" spans="1:16" ht="15.95" customHeight="1" x14ac:dyDescent="0.15">
      <c r="A99" s="17"/>
      <c r="B99" s="18" t="s">
        <v>68</v>
      </c>
      <c r="C99" s="11" t="s">
        <v>18</v>
      </c>
      <c r="D99" s="37"/>
      <c r="E99" s="37"/>
      <c r="F99" s="37"/>
      <c r="G99" s="37"/>
      <c r="H99" s="37"/>
      <c r="I99" s="37"/>
      <c r="J99" s="37"/>
      <c r="K99" s="37"/>
      <c r="L99" s="37"/>
      <c r="M99" s="37">
        <f t="shared" si="2"/>
        <v>0</v>
      </c>
      <c r="N99" s="37">
        <f>SUM(M99,D99)</f>
        <v>0</v>
      </c>
      <c r="P99" s="35"/>
    </row>
    <row r="100" spans="1:16" ht="15.95" customHeight="1" x14ac:dyDescent="0.15">
      <c r="A100" s="13"/>
      <c r="B100" s="19"/>
      <c r="C100" s="15" t="s">
        <v>19</v>
      </c>
      <c r="D100" s="38" t="s">
        <v>20</v>
      </c>
      <c r="E100" s="38">
        <f t="shared" ref="E100:L100" si="51">IF($M99=0,0,E99/$M99%)</f>
        <v>0</v>
      </c>
      <c r="F100" s="38">
        <f t="shared" si="51"/>
        <v>0</v>
      </c>
      <c r="G100" s="38">
        <f t="shared" si="51"/>
        <v>0</v>
      </c>
      <c r="H100" s="38">
        <f t="shared" si="51"/>
        <v>0</v>
      </c>
      <c r="I100" s="38">
        <f t="shared" si="51"/>
        <v>0</v>
      </c>
      <c r="J100" s="38">
        <f t="shared" si="51"/>
        <v>0</v>
      </c>
      <c r="K100" s="38">
        <f t="shared" si="51"/>
        <v>0</v>
      </c>
      <c r="L100" s="38">
        <f t="shared" si="51"/>
        <v>0</v>
      </c>
      <c r="M100" s="37">
        <f t="shared" si="2"/>
        <v>0</v>
      </c>
      <c r="N100" s="38" t="s">
        <v>20</v>
      </c>
      <c r="P100" s="35"/>
    </row>
    <row r="101" spans="1:16" ht="15.95" customHeight="1" x14ac:dyDescent="0.15">
      <c r="A101" s="17"/>
      <c r="B101" s="18" t="s">
        <v>69</v>
      </c>
      <c r="C101" s="11" t="s">
        <v>18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>
        <f t="shared" si="2"/>
        <v>0</v>
      </c>
      <c r="N101" s="37">
        <f>SUM(M101,D101)</f>
        <v>0</v>
      </c>
      <c r="P101" s="35"/>
    </row>
    <row r="102" spans="1:16" ht="15.95" customHeight="1" x14ac:dyDescent="0.15">
      <c r="A102" s="13"/>
      <c r="B102" s="19"/>
      <c r="C102" s="15" t="s">
        <v>19</v>
      </c>
      <c r="D102" s="38" t="s">
        <v>20</v>
      </c>
      <c r="E102" s="38">
        <f t="shared" ref="E102:L102" si="52">IF($M101=0,0,E101/$M101%)</f>
        <v>0</v>
      </c>
      <c r="F102" s="38">
        <f t="shared" si="52"/>
        <v>0</v>
      </c>
      <c r="G102" s="38">
        <f t="shared" si="52"/>
        <v>0</v>
      </c>
      <c r="H102" s="38">
        <f t="shared" si="52"/>
        <v>0</v>
      </c>
      <c r="I102" s="38">
        <f t="shared" si="52"/>
        <v>0</v>
      </c>
      <c r="J102" s="38">
        <f t="shared" si="52"/>
        <v>0</v>
      </c>
      <c r="K102" s="38">
        <f t="shared" si="52"/>
        <v>0</v>
      </c>
      <c r="L102" s="38">
        <f t="shared" si="52"/>
        <v>0</v>
      </c>
      <c r="M102" s="37">
        <f t="shared" si="2"/>
        <v>0</v>
      </c>
      <c r="N102" s="38" t="s">
        <v>20</v>
      </c>
      <c r="P102" s="35"/>
    </row>
    <row r="103" spans="1:16" ht="13.5" hidden="1" x14ac:dyDescent="0.15">
      <c r="A103" s="13" t="s">
        <v>58</v>
      </c>
      <c r="B103" s="10"/>
      <c r="C103" s="11" t="s">
        <v>18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>
        <f t="shared" ref="M103:M108" si="53">SUM(E103:L103)</f>
        <v>0</v>
      </c>
      <c r="N103" s="37">
        <f>SUM(M103,D103)</f>
        <v>0</v>
      </c>
      <c r="P103" s="35"/>
    </row>
    <row r="104" spans="1:16" ht="13.5" hidden="1" x14ac:dyDescent="0.15">
      <c r="A104" s="21"/>
      <c r="B104" s="14"/>
      <c r="C104" s="15" t="s">
        <v>19</v>
      </c>
      <c r="D104" s="37"/>
      <c r="E104" s="38"/>
      <c r="F104" s="38"/>
      <c r="G104" s="38"/>
      <c r="H104" s="38"/>
      <c r="I104" s="38"/>
      <c r="J104" s="38"/>
      <c r="K104" s="38"/>
      <c r="L104" s="38"/>
      <c r="M104" s="37">
        <f t="shared" si="53"/>
        <v>0</v>
      </c>
      <c r="N104" s="37">
        <f>SUM(M104,D104)</f>
        <v>0</v>
      </c>
      <c r="P104" s="35"/>
    </row>
    <row r="105" spans="1:16" ht="13.5" hidden="1" x14ac:dyDescent="0.15">
      <c r="A105" s="9" t="s">
        <v>59</v>
      </c>
      <c r="B105" s="10"/>
      <c r="C105" s="11" t="s">
        <v>18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>
        <f t="shared" si="53"/>
        <v>0</v>
      </c>
      <c r="N105" s="37">
        <f>SUM(M105,D105)</f>
        <v>0</v>
      </c>
      <c r="P105" s="35"/>
    </row>
    <row r="106" spans="1:16" ht="13.5" hidden="1" x14ac:dyDescent="0.15">
      <c r="A106" s="21"/>
      <c r="B106" s="14"/>
      <c r="C106" s="15" t="s">
        <v>19</v>
      </c>
      <c r="D106" s="37"/>
      <c r="E106" s="38"/>
      <c r="F106" s="38"/>
      <c r="G106" s="38"/>
      <c r="H106" s="38"/>
      <c r="I106" s="38"/>
      <c r="J106" s="38"/>
      <c r="K106" s="38"/>
      <c r="L106" s="38"/>
      <c r="M106" s="37">
        <f t="shared" si="53"/>
        <v>0</v>
      </c>
      <c r="N106" s="37">
        <f>SUM(M106,D106)</f>
        <v>0</v>
      </c>
      <c r="P106" s="35"/>
    </row>
    <row r="107" spans="1:16" ht="15.95" customHeight="1" x14ac:dyDescent="0.15">
      <c r="A107" s="9" t="s">
        <v>70</v>
      </c>
      <c r="B107" s="10"/>
      <c r="C107" s="11" t="s">
        <v>18</v>
      </c>
      <c r="D107" s="37">
        <v>1930863.0000000002</v>
      </c>
      <c r="E107" s="37">
        <v>0</v>
      </c>
      <c r="F107" s="37">
        <v>6156</v>
      </c>
      <c r="G107" s="37">
        <v>216779.3</v>
      </c>
      <c r="H107" s="37">
        <v>23955.599999999999</v>
      </c>
      <c r="I107" s="37">
        <v>148446</v>
      </c>
      <c r="J107" s="37">
        <v>9541.7999999999993</v>
      </c>
      <c r="K107" s="37">
        <v>0</v>
      </c>
      <c r="L107" s="37">
        <v>0</v>
      </c>
      <c r="M107" s="37">
        <f t="shared" si="53"/>
        <v>404878.7</v>
      </c>
      <c r="N107" s="37">
        <f>SUM(M107,D107)</f>
        <v>2335741.7000000002</v>
      </c>
      <c r="P107" s="35"/>
    </row>
    <row r="108" spans="1:16" ht="15.95" customHeight="1" x14ac:dyDescent="0.15">
      <c r="A108" s="21"/>
      <c r="B108" s="14"/>
      <c r="C108" s="15" t="s">
        <v>19</v>
      </c>
      <c r="D108" s="38" t="s">
        <v>20</v>
      </c>
      <c r="E108" s="38">
        <f t="shared" ref="E108:L108" si="54">IF($M107=0,0,E107/$M107%)</f>
        <v>0</v>
      </c>
      <c r="F108" s="38">
        <f t="shared" si="54"/>
        <v>1.5204553857735661</v>
      </c>
      <c r="G108" s="38">
        <f t="shared" si="54"/>
        <v>53.541789182784861</v>
      </c>
      <c r="H108" s="38">
        <f t="shared" si="54"/>
        <v>5.9167350616369783</v>
      </c>
      <c r="I108" s="38">
        <f t="shared" si="54"/>
        <v>36.664314521855559</v>
      </c>
      <c r="J108" s="38">
        <f t="shared" si="54"/>
        <v>2.3567058479490273</v>
      </c>
      <c r="K108" s="38">
        <f t="shared" si="54"/>
        <v>0</v>
      </c>
      <c r="L108" s="38">
        <f t="shared" si="54"/>
        <v>0</v>
      </c>
      <c r="M108" s="37">
        <f t="shared" si="53"/>
        <v>100</v>
      </c>
      <c r="N108" s="38" t="s">
        <v>20</v>
      </c>
      <c r="P108" s="35"/>
    </row>
    <row r="109" spans="1:16" ht="15.95" customHeight="1" x14ac:dyDescent="0.15">
      <c r="A109" s="9" t="s">
        <v>71</v>
      </c>
      <c r="B109" s="10"/>
      <c r="C109" s="20" t="s">
        <v>111</v>
      </c>
      <c r="D109" s="37">
        <f>SUM(D111,D113,D115,D117,D119,D121,D123,D125,D127)</f>
        <v>29660.399999999998</v>
      </c>
      <c r="E109" s="37">
        <f t="shared" ref="E109:L109" si="55">SUM(E111,E113,E115,E117,E119,E121,E123,E125,E127)</f>
        <v>4775.482</v>
      </c>
      <c r="F109" s="37">
        <f t="shared" si="55"/>
        <v>4870.3200000000006</v>
      </c>
      <c r="G109" s="37">
        <f t="shared" si="55"/>
        <v>48487.806000000004</v>
      </c>
      <c r="H109" s="37">
        <f t="shared" si="55"/>
        <v>3660.9460000000004</v>
      </c>
      <c r="I109" s="37">
        <f t="shared" si="55"/>
        <v>14382.846</v>
      </c>
      <c r="J109" s="37">
        <f t="shared" si="55"/>
        <v>108.3</v>
      </c>
      <c r="K109" s="37">
        <f t="shared" si="55"/>
        <v>1.2</v>
      </c>
      <c r="L109" s="37">
        <f t="shared" si="55"/>
        <v>632</v>
      </c>
      <c r="M109" s="37">
        <f t="shared" si="2"/>
        <v>76918.900000000009</v>
      </c>
      <c r="N109" s="37">
        <f>SUM(M109,D109)</f>
        <v>106579.3</v>
      </c>
      <c r="P109" s="35"/>
    </row>
    <row r="110" spans="1:16" ht="15.95" customHeight="1" x14ac:dyDescent="0.15">
      <c r="A110" s="13"/>
      <c r="B110" s="14"/>
      <c r="C110" s="15" t="s">
        <v>19</v>
      </c>
      <c r="D110" s="38" t="s">
        <v>20</v>
      </c>
      <c r="E110" s="38">
        <f t="shared" ref="E110:L110" si="56">IF($M109=0,0,E109/$M109%)</f>
        <v>6.2084637195799726</v>
      </c>
      <c r="F110" s="38">
        <f t="shared" si="56"/>
        <v>6.3317598145579304</v>
      </c>
      <c r="G110" s="38">
        <f t="shared" si="56"/>
        <v>63.037570740091184</v>
      </c>
      <c r="H110" s="38">
        <f t="shared" si="56"/>
        <v>4.7594882402114438</v>
      </c>
      <c r="I110" s="38">
        <f t="shared" si="56"/>
        <v>18.69871514023211</v>
      </c>
      <c r="J110" s="38">
        <f t="shared" si="56"/>
        <v>0.14079764531214042</v>
      </c>
      <c r="K110" s="38">
        <f t="shared" si="56"/>
        <v>1.560084712599894E-3</v>
      </c>
      <c r="L110" s="38">
        <f t="shared" si="56"/>
        <v>0.8216446153026109</v>
      </c>
      <c r="M110" s="37">
        <f t="shared" si="2"/>
        <v>99.999999999999986</v>
      </c>
      <c r="N110" s="38" t="s">
        <v>20</v>
      </c>
      <c r="P110" s="35"/>
    </row>
    <row r="111" spans="1:16" ht="15.95" customHeight="1" x14ac:dyDescent="0.15">
      <c r="A111" s="17"/>
      <c r="B111" s="18" t="s">
        <v>72</v>
      </c>
      <c r="C111" s="11" t="s">
        <v>18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2933.7999999999997</v>
      </c>
      <c r="J111" s="37">
        <v>0</v>
      </c>
      <c r="K111" s="37">
        <v>0</v>
      </c>
      <c r="L111" s="37">
        <v>0</v>
      </c>
      <c r="M111" s="37">
        <f t="shared" ref="M111:M136" si="57">SUM(E111:L111)</f>
        <v>2933.7999999999997</v>
      </c>
      <c r="N111" s="37">
        <f>SUM(M111,D111)</f>
        <v>2933.7999999999997</v>
      </c>
      <c r="P111" s="35"/>
    </row>
    <row r="112" spans="1:16" ht="15.95" customHeight="1" x14ac:dyDescent="0.15">
      <c r="A112" s="13"/>
      <c r="B112" s="19"/>
      <c r="C112" s="15" t="s">
        <v>19</v>
      </c>
      <c r="D112" s="38" t="s">
        <v>20</v>
      </c>
      <c r="E112" s="38">
        <f t="shared" ref="E112:L112" si="58">IF($M111=0,0,E111/$M111%)</f>
        <v>0</v>
      </c>
      <c r="F112" s="38">
        <f t="shared" si="58"/>
        <v>0</v>
      </c>
      <c r="G112" s="38">
        <f t="shared" si="58"/>
        <v>0</v>
      </c>
      <c r="H112" s="38">
        <f t="shared" si="58"/>
        <v>0</v>
      </c>
      <c r="I112" s="38">
        <f t="shared" si="58"/>
        <v>100</v>
      </c>
      <c r="J112" s="38">
        <f t="shared" si="58"/>
        <v>0</v>
      </c>
      <c r="K112" s="38">
        <f t="shared" si="58"/>
        <v>0</v>
      </c>
      <c r="L112" s="38">
        <f t="shared" si="58"/>
        <v>0</v>
      </c>
      <c r="M112" s="37">
        <f t="shared" si="57"/>
        <v>100</v>
      </c>
      <c r="N112" s="38" t="s">
        <v>20</v>
      </c>
      <c r="P112" s="35"/>
    </row>
    <row r="113" spans="1:16" ht="15.95" customHeight="1" x14ac:dyDescent="0.15">
      <c r="A113" s="17"/>
      <c r="B113" s="18" t="s">
        <v>73</v>
      </c>
      <c r="C113" s="11" t="s">
        <v>18</v>
      </c>
      <c r="D113" s="37">
        <v>29602.7</v>
      </c>
      <c r="E113" s="37">
        <v>4700.3819999999996</v>
      </c>
      <c r="F113" s="37">
        <v>4870.3200000000006</v>
      </c>
      <c r="G113" s="37">
        <v>48144.906000000003</v>
      </c>
      <c r="H113" s="37">
        <v>3538.846</v>
      </c>
      <c r="I113" s="37">
        <v>10286.446</v>
      </c>
      <c r="J113" s="37">
        <v>107</v>
      </c>
      <c r="K113" s="37">
        <v>0</v>
      </c>
      <c r="L113" s="37">
        <v>632</v>
      </c>
      <c r="M113" s="37">
        <f t="shared" si="57"/>
        <v>72279.900000000009</v>
      </c>
      <c r="N113" s="37">
        <f>SUM(M113,D113)</f>
        <v>101882.6</v>
      </c>
      <c r="P113" s="35"/>
    </row>
    <row r="114" spans="1:16" ht="15.95" customHeight="1" x14ac:dyDescent="0.15">
      <c r="A114" s="13"/>
      <c r="B114" s="19"/>
      <c r="C114" s="15" t="s">
        <v>19</v>
      </c>
      <c r="D114" s="38" t="s">
        <v>20</v>
      </c>
      <c r="E114" s="38">
        <f t="shared" ref="E114:L114" si="59">IF($M113=0,0,E113/$M113%)</f>
        <v>6.5030278127114167</v>
      </c>
      <c r="F114" s="38">
        <f t="shared" si="59"/>
        <v>6.7381388186757318</v>
      </c>
      <c r="G114" s="38">
        <f t="shared" si="59"/>
        <v>66.60898258021939</v>
      </c>
      <c r="H114" s="38">
        <f t="shared" si="59"/>
        <v>4.8960305700478273</v>
      </c>
      <c r="I114" s="38">
        <f t="shared" si="59"/>
        <v>14.231405964867132</v>
      </c>
      <c r="J114" s="38">
        <f t="shared" si="59"/>
        <v>0.14803562262814418</v>
      </c>
      <c r="K114" s="38">
        <f t="shared" si="59"/>
        <v>0</v>
      </c>
      <c r="L114" s="38">
        <f t="shared" si="59"/>
        <v>0.87437863085034695</v>
      </c>
      <c r="M114" s="37">
        <f t="shared" si="57"/>
        <v>99.999999999999986</v>
      </c>
      <c r="N114" s="38" t="s">
        <v>20</v>
      </c>
      <c r="P114" s="35"/>
    </row>
    <row r="115" spans="1:16" ht="15.95" customHeight="1" x14ac:dyDescent="0.15">
      <c r="A115" s="17"/>
      <c r="B115" s="18" t="s">
        <v>74</v>
      </c>
      <c r="C115" s="11" t="s">
        <v>18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>
        <f t="shared" si="57"/>
        <v>0</v>
      </c>
      <c r="N115" s="37">
        <f>SUM(M115,D115)</f>
        <v>0</v>
      </c>
      <c r="P115" s="35"/>
    </row>
    <row r="116" spans="1:16" ht="15.95" customHeight="1" x14ac:dyDescent="0.15">
      <c r="A116" s="13"/>
      <c r="B116" s="19"/>
      <c r="C116" s="15" t="s">
        <v>19</v>
      </c>
      <c r="D116" s="38" t="s">
        <v>20</v>
      </c>
      <c r="E116" s="38">
        <f t="shared" ref="E116:L116" si="60">IF($M115=0,0,E115/$M115%)</f>
        <v>0</v>
      </c>
      <c r="F116" s="38">
        <f t="shared" si="60"/>
        <v>0</v>
      </c>
      <c r="G116" s="38">
        <f t="shared" si="60"/>
        <v>0</v>
      </c>
      <c r="H116" s="38">
        <f t="shared" si="60"/>
        <v>0</v>
      </c>
      <c r="I116" s="38">
        <f t="shared" si="60"/>
        <v>0</v>
      </c>
      <c r="J116" s="38">
        <f t="shared" si="60"/>
        <v>0</v>
      </c>
      <c r="K116" s="38">
        <f t="shared" si="60"/>
        <v>0</v>
      </c>
      <c r="L116" s="38">
        <f t="shared" si="60"/>
        <v>0</v>
      </c>
      <c r="M116" s="37">
        <f t="shared" si="57"/>
        <v>0</v>
      </c>
      <c r="N116" s="38" t="s">
        <v>20</v>
      </c>
      <c r="P116" s="35"/>
    </row>
    <row r="117" spans="1:16" ht="15.95" customHeight="1" x14ac:dyDescent="0.15">
      <c r="A117" s="17"/>
      <c r="B117" s="18" t="s">
        <v>75</v>
      </c>
      <c r="C117" s="11" t="s">
        <v>18</v>
      </c>
      <c r="D117" s="37">
        <v>3.1</v>
      </c>
      <c r="E117" s="37">
        <v>0</v>
      </c>
      <c r="F117" s="37">
        <v>0</v>
      </c>
      <c r="G117" s="37">
        <v>0</v>
      </c>
      <c r="H117" s="37">
        <v>0</v>
      </c>
      <c r="I117" s="37">
        <v>2.6</v>
      </c>
      <c r="J117" s="37"/>
      <c r="K117" s="37"/>
      <c r="L117" s="37"/>
      <c r="M117" s="37">
        <f t="shared" si="57"/>
        <v>2.6</v>
      </c>
      <c r="N117" s="37">
        <f>SUM(M117,D117)</f>
        <v>5.7</v>
      </c>
      <c r="P117" s="35"/>
    </row>
    <row r="118" spans="1:16" ht="15.95" customHeight="1" x14ac:dyDescent="0.15">
      <c r="A118" s="13"/>
      <c r="B118" s="19"/>
      <c r="C118" s="15" t="s">
        <v>19</v>
      </c>
      <c r="D118" s="38" t="s">
        <v>20</v>
      </c>
      <c r="E118" s="38">
        <f t="shared" ref="E118:L118" si="61">IF($M117=0,0,E117/$M117%)</f>
        <v>0</v>
      </c>
      <c r="F118" s="38">
        <f t="shared" si="61"/>
        <v>0</v>
      </c>
      <c r="G118" s="38">
        <f t="shared" si="61"/>
        <v>0</v>
      </c>
      <c r="H118" s="38">
        <f t="shared" si="61"/>
        <v>0</v>
      </c>
      <c r="I118" s="38">
        <f t="shared" si="61"/>
        <v>100</v>
      </c>
      <c r="J118" s="38">
        <f t="shared" si="61"/>
        <v>0</v>
      </c>
      <c r="K118" s="38">
        <f t="shared" si="61"/>
        <v>0</v>
      </c>
      <c r="L118" s="38">
        <f t="shared" si="61"/>
        <v>0</v>
      </c>
      <c r="M118" s="37">
        <f t="shared" si="57"/>
        <v>100</v>
      </c>
      <c r="N118" s="38" t="s">
        <v>20</v>
      </c>
      <c r="P118" s="35"/>
    </row>
    <row r="119" spans="1:16" ht="15.95" customHeight="1" x14ac:dyDescent="0.15">
      <c r="A119" s="17"/>
      <c r="B119" s="18" t="s">
        <v>76</v>
      </c>
      <c r="C119" s="11" t="s">
        <v>18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477.6</v>
      </c>
      <c r="J119" s="37">
        <v>0</v>
      </c>
      <c r="K119" s="37">
        <v>0</v>
      </c>
      <c r="L119" s="37">
        <v>0</v>
      </c>
      <c r="M119" s="37">
        <f t="shared" si="57"/>
        <v>477.6</v>
      </c>
      <c r="N119" s="37">
        <f>SUM(M119,D119)</f>
        <v>477.6</v>
      </c>
      <c r="P119" s="35"/>
    </row>
    <row r="120" spans="1:16" ht="15.95" customHeight="1" x14ac:dyDescent="0.15">
      <c r="A120" s="13"/>
      <c r="B120" s="19"/>
      <c r="C120" s="15" t="s">
        <v>19</v>
      </c>
      <c r="D120" s="38" t="s">
        <v>20</v>
      </c>
      <c r="E120" s="38">
        <f t="shared" ref="E120:L120" si="62">IF($M119=0,0,E119/$M119%)</f>
        <v>0</v>
      </c>
      <c r="F120" s="38">
        <f t="shared" si="62"/>
        <v>0</v>
      </c>
      <c r="G120" s="38">
        <f t="shared" si="62"/>
        <v>0</v>
      </c>
      <c r="H120" s="38">
        <f t="shared" si="62"/>
        <v>0</v>
      </c>
      <c r="I120" s="38">
        <f t="shared" si="62"/>
        <v>100.00000000000001</v>
      </c>
      <c r="J120" s="38">
        <f t="shared" si="62"/>
        <v>0</v>
      </c>
      <c r="K120" s="38">
        <f t="shared" si="62"/>
        <v>0</v>
      </c>
      <c r="L120" s="38">
        <f t="shared" si="62"/>
        <v>0</v>
      </c>
      <c r="M120" s="37">
        <f t="shared" si="57"/>
        <v>100.00000000000001</v>
      </c>
      <c r="N120" s="38" t="s">
        <v>20</v>
      </c>
      <c r="P120" s="35"/>
    </row>
    <row r="121" spans="1:16" ht="15.95" customHeight="1" x14ac:dyDescent="0.15">
      <c r="A121" s="17"/>
      <c r="B121" s="18" t="s">
        <v>77</v>
      </c>
      <c r="C121" s="11" t="s">
        <v>18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>
        <f t="shared" si="57"/>
        <v>0</v>
      </c>
      <c r="N121" s="37">
        <f>SUM(M121,D121)</f>
        <v>0</v>
      </c>
      <c r="P121" s="35"/>
    </row>
    <row r="122" spans="1:16" ht="15.95" customHeight="1" x14ac:dyDescent="0.15">
      <c r="A122" s="13"/>
      <c r="B122" s="19"/>
      <c r="C122" s="15" t="s">
        <v>19</v>
      </c>
      <c r="D122" s="38" t="s">
        <v>20</v>
      </c>
      <c r="E122" s="38">
        <f t="shared" ref="E122:L122" si="63">IF($M121=0,0,E121/$M121%)</f>
        <v>0</v>
      </c>
      <c r="F122" s="38">
        <f t="shared" si="63"/>
        <v>0</v>
      </c>
      <c r="G122" s="38">
        <f t="shared" si="63"/>
        <v>0</v>
      </c>
      <c r="H122" s="38">
        <f t="shared" si="63"/>
        <v>0</v>
      </c>
      <c r="I122" s="38">
        <f t="shared" si="63"/>
        <v>0</v>
      </c>
      <c r="J122" s="38">
        <f t="shared" si="63"/>
        <v>0</v>
      </c>
      <c r="K122" s="38">
        <f t="shared" si="63"/>
        <v>0</v>
      </c>
      <c r="L122" s="38">
        <f t="shared" si="63"/>
        <v>0</v>
      </c>
      <c r="M122" s="37">
        <f t="shared" si="57"/>
        <v>0</v>
      </c>
      <c r="N122" s="38" t="s">
        <v>20</v>
      </c>
      <c r="P122" s="35"/>
    </row>
    <row r="123" spans="1:16" ht="15.95" customHeight="1" x14ac:dyDescent="0.15">
      <c r="A123" s="17"/>
      <c r="B123" s="18" t="s">
        <v>78</v>
      </c>
      <c r="C123" s="11" t="s">
        <v>18</v>
      </c>
      <c r="D123" s="37">
        <v>0.30000000000000004</v>
      </c>
      <c r="E123" s="37">
        <v>0</v>
      </c>
      <c r="F123" s="37">
        <v>0</v>
      </c>
      <c r="G123" s="37">
        <v>5.0999999999999996</v>
      </c>
      <c r="H123" s="37">
        <v>0.8</v>
      </c>
      <c r="I123" s="37">
        <v>39</v>
      </c>
      <c r="J123" s="37">
        <v>1</v>
      </c>
      <c r="K123" s="37">
        <v>1.2</v>
      </c>
      <c r="L123" s="37">
        <v>0</v>
      </c>
      <c r="M123" s="37">
        <f t="shared" si="57"/>
        <v>47.1</v>
      </c>
      <c r="N123" s="37">
        <f>SUM(M123,D123)</f>
        <v>47.4</v>
      </c>
      <c r="P123" s="35"/>
    </row>
    <row r="124" spans="1:16" ht="15.95" customHeight="1" x14ac:dyDescent="0.15">
      <c r="A124" s="13"/>
      <c r="B124" s="19"/>
      <c r="C124" s="15" t="s">
        <v>19</v>
      </c>
      <c r="D124" s="38" t="s">
        <v>20</v>
      </c>
      <c r="E124" s="38">
        <f t="shared" ref="E124:L124" si="64">IF($M123=0,0,E123/$M123%)</f>
        <v>0</v>
      </c>
      <c r="F124" s="38">
        <f t="shared" si="64"/>
        <v>0</v>
      </c>
      <c r="G124" s="38">
        <f t="shared" si="64"/>
        <v>10.828025477707005</v>
      </c>
      <c r="H124" s="38">
        <f t="shared" si="64"/>
        <v>1.6985138004246285</v>
      </c>
      <c r="I124" s="38">
        <f t="shared" si="64"/>
        <v>82.802547770700627</v>
      </c>
      <c r="J124" s="38">
        <f t="shared" si="64"/>
        <v>2.1231422505307855</v>
      </c>
      <c r="K124" s="38">
        <f t="shared" si="64"/>
        <v>2.5477707006369426</v>
      </c>
      <c r="L124" s="38">
        <f t="shared" si="64"/>
        <v>0</v>
      </c>
      <c r="M124" s="37">
        <f t="shared" si="57"/>
        <v>100</v>
      </c>
      <c r="N124" s="38" t="s">
        <v>20</v>
      </c>
      <c r="P124" s="35"/>
    </row>
    <row r="125" spans="1:16" ht="15.95" customHeight="1" x14ac:dyDescent="0.15">
      <c r="A125" s="17"/>
      <c r="B125" s="18" t="s">
        <v>79</v>
      </c>
      <c r="C125" s="11" t="s">
        <v>18</v>
      </c>
      <c r="D125" s="37">
        <v>1.0999999999999999</v>
      </c>
      <c r="E125" s="37">
        <v>0</v>
      </c>
      <c r="F125" s="37">
        <v>0</v>
      </c>
      <c r="G125" s="37">
        <v>8</v>
      </c>
      <c r="H125" s="37">
        <v>0.3</v>
      </c>
      <c r="I125" s="37">
        <v>35.6</v>
      </c>
      <c r="J125" s="37">
        <v>0.3</v>
      </c>
      <c r="K125" s="37">
        <v>0</v>
      </c>
      <c r="L125" s="37">
        <v>0</v>
      </c>
      <c r="M125" s="37">
        <f t="shared" si="57"/>
        <v>44.2</v>
      </c>
      <c r="N125" s="37">
        <f>SUM(M125,D125)</f>
        <v>45.300000000000004</v>
      </c>
      <c r="P125" s="35"/>
    </row>
    <row r="126" spans="1:16" ht="15.95" customHeight="1" x14ac:dyDescent="0.15">
      <c r="A126" s="13"/>
      <c r="B126" s="19"/>
      <c r="C126" s="15" t="s">
        <v>19</v>
      </c>
      <c r="D126" s="38" t="s">
        <v>20</v>
      </c>
      <c r="E126" s="38">
        <f t="shared" ref="E126:L126" si="65">IF($M125=0,0,E125/$M125%)</f>
        <v>0</v>
      </c>
      <c r="F126" s="38">
        <f t="shared" si="65"/>
        <v>0</v>
      </c>
      <c r="G126" s="38">
        <f t="shared" si="65"/>
        <v>18.099547511312217</v>
      </c>
      <c r="H126" s="38">
        <f t="shared" si="65"/>
        <v>0.67873303167420806</v>
      </c>
      <c r="I126" s="38">
        <f t="shared" si="65"/>
        <v>80.542986425339365</v>
      </c>
      <c r="J126" s="38">
        <f t="shared" si="65"/>
        <v>0.67873303167420806</v>
      </c>
      <c r="K126" s="38">
        <f t="shared" si="65"/>
        <v>0</v>
      </c>
      <c r="L126" s="38">
        <f t="shared" si="65"/>
        <v>0</v>
      </c>
      <c r="M126" s="37">
        <f t="shared" si="57"/>
        <v>100</v>
      </c>
      <c r="N126" s="38" t="s">
        <v>20</v>
      </c>
      <c r="P126" s="35"/>
    </row>
    <row r="127" spans="1:16" ht="15.75" customHeight="1" x14ac:dyDescent="0.15">
      <c r="A127" s="17"/>
      <c r="B127" s="18" t="s">
        <v>80</v>
      </c>
      <c r="C127" s="11" t="s">
        <v>18</v>
      </c>
      <c r="D127" s="37">
        <v>53.199999999999989</v>
      </c>
      <c r="E127" s="37">
        <v>75.099999999999994</v>
      </c>
      <c r="F127" s="37">
        <v>0</v>
      </c>
      <c r="G127" s="37">
        <v>329.8</v>
      </c>
      <c r="H127" s="37">
        <v>121</v>
      </c>
      <c r="I127" s="37">
        <v>607.79999999999995</v>
      </c>
      <c r="J127" s="37">
        <v>0</v>
      </c>
      <c r="K127" s="37">
        <v>0</v>
      </c>
      <c r="L127" s="37">
        <v>0</v>
      </c>
      <c r="M127" s="37">
        <f t="shared" si="57"/>
        <v>1133.6999999999998</v>
      </c>
      <c r="N127" s="37">
        <f>SUM(M127,D127)</f>
        <v>1186.8999999999999</v>
      </c>
      <c r="P127" s="35"/>
    </row>
    <row r="128" spans="1:16" ht="15.75" customHeight="1" x14ac:dyDescent="0.15">
      <c r="A128" s="13"/>
      <c r="B128" s="19"/>
      <c r="C128" s="15" t="s">
        <v>19</v>
      </c>
      <c r="D128" s="38" t="s">
        <v>20</v>
      </c>
      <c r="E128" s="38">
        <f t="shared" ref="E128:L128" si="66">IF($M127=0,0,E127/$M127%)</f>
        <v>6.6243274234806391</v>
      </c>
      <c r="F128" s="38">
        <f t="shared" si="66"/>
        <v>0</v>
      </c>
      <c r="G128" s="38">
        <f t="shared" si="66"/>
        <v>29.09058833906678</v>
      </c>
      <c r="H128" s="38">
        <f t="shared" si="66"/>
        <v>10.673017553144573</v>
      </c>
      <c r="I128" s="38">
        <f t="shared" si="66"/>
        <v>53.612066684308026</v>
      </c>
      <c r="J128" s="38">
        <f t="shared" si="66"/>
        <v>0</v>
      </c>
      <c r="K128" s="38">
        <f t="shared" si="66"/>
        <v>0</v>
      </c>
      <c r="L128" s="38">
        <f t="shared" si="66"/>
        <v>0</v>
      </c>
      <c r="M128" s="37">
        <f t="shared" si="57"/>
        <v>100.00000000000003</v>
      </c>
      <c r="N128" s="38" t="s">
        <v>20</v>
      </c>
      <c r="P128" s="35"/>
    </row>
    <row r="129" spans="1:16" ht="15.75" customHeight="1" x14ac:dyDescent="0.15">
      <c r="A129" s="9" t="s">
        <v>81</v>
      </c>
      <c r="B129" s="10"/>
      <c r="C129" s="11" t="s">
        <v>18</v>
      </c>
      <c r="D129" s="12">
        <v>5416</v>
      </c>
      <c r="E129" s="12">
        <v>325</v>
      </c>
      <c r="F129" s="12">
        <v>111</v>
      </c>
      <c r="G129" s="12">
        <v>1238</v>
      </c>
      <c r="H129" s="12">
        <v>2230</v>
      </c>
      <c r="I129" s="12">
        <v>107</v>
      </c>
      <c r="J129" s="12">
        <v>225</v>
      </c>
      <c r="K129" s="12">
        <v>0</v>
      </c>
      <c r="L129" s="12">
        <v>155</v>
      </c>
      <c r="M129" s="12">
        <f t="shared" si="57"/>
        <v>4391</v>
      </c>
      <c r="N129" s="12">
        <f>SUM(M129,D129)</f>
        <v>9807</v>
      </c>
      <c r="P129" s="35"/>
    </row>
    <row r="130" spans="1:16" ht="15.75" customHeight="1" x14ac:dyDescent="0.15">
      <c r="A130" s="21"/>
      <c r="B130" s="14"/>
      <c r="C130" s="15" t="s">
        <v>19</v>
      </c>
      <c r="D130" s="16" t="s">
        <v>20</v>
      </c>
      <c r="E130" s="16">
        <f t="shared" ref="E130:L130" si="67">IF($M129=0,0,E129/$M129%)</f>
        <v>7.4015030744705088</v>
      </c>
      <c r="F130" s="16">
        <f t="shared" si="67"/>
        <v>2.5278979731268505</v>
      </c>
      <c r="G130" s="16">
        <f t="shared" si="67"/>
        <v>28.194033249829197</v>
      </c>
      <c r="H130" s="16">
        <f t="shared" si="67"/>
        <v>50.785698018674566</v>
      </c>
      <c r="I130" s="16">
        <f t="shared" si="67"/>
        <v>2.4368025506718287</v>
      </c>
      <c r="J130" s="16">
        <f t="shared" si="67"/>
        <v>5.1241175130949674</v>
      </c>
      <c r="K130" s="16">
        <f t="shared" si="67"/>
        <v>0</v>
      </c>
      <c r="L130" s="16">
        <f t="shared" si="67"/>
        <v>3.5299476201320887</v>
      </c>
      <c r="M130" s="12">
        <f t="shared" si="57"/>
        <v>100.00000000000001</v>
      </c>
      <c r="N130" s="16" t="s">
        <v>20</v>
      </c>
      <c r="P130" s="35"/>
    </row>
    <row r="131" spans="1:16" ht="15.75" hidden="1" customHeight="1" x14ac:dyDescent="0.15">
      <c r="A131" s="9" t="s">
        <v>82</v>
      </c>
      <c r="B131" s="10"/>
      <c r="C131" s="11" t="s">
        <v>18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>
        <f t="shared" si="57"/>
        <v>0</v>
      </c>
      <c r="N131" s="12">
        <f>SUM(M131,D131)</f>
        <v>0</v>
      </c>
      <c r="P131" s="35"/>
    </row>
    <row r="132" spans="1:16" ht="15.75" hidden="1" customHeight="1" x14ac:dyDescent="0.15">
      <c r="A132" s="21"/>
      <c r="B132" s="14"/>
      <c r="C132" s="15" t="s">
        <v>19</v>
      </c>
      <c r="D132" s="12"/>
      <c r="E132" s="16"/>
      <c r="F132" s="16"/>
      <c r="G132" s="16"/>
      <c r="H132" s="16"/>
      <c r="I132" s="16"/>
      <c r="J132" s="16"/>
      <c r="K132" s="16"/>
      <c r="L132" s="16"/>
      <c r="M132" s="12">
        <f t="shared" si="57"/>
        <v>0</v>
      </c>
      <c r="N132" s="12">
        <f>SUM(M132,D132)</f>
        <v>0</v>
      </c>
      <c r="P132" s="35"/>
    </row>
    <row r="133" spans="1:16" ht="15.95" customHeight="1" x14ac:dyDescent="0.15">
      <c r="A133" s="22" t="s">
        <v>83</v>
      </c>
      <c r="B133" s="23"/>
      <c r="C133" s="11" t="s">
        <v>18</v>
      </c>
      <c r="D133" s="37">
        <f t="shared" ref="D133:L133" ca="1" si="68">SUM(D129,D109,D107,D81,D17,D7)</f>
        <v>1996102.1000000003</v>
      </c>
      <c r="E133" s="37">
        <f t="shared" ca="1" si="68"/>
        <v>8364.1820000000007</v>
      </c>
      <c r="F133" s="37">
        <f t="shared" ca="1" si="68"/>
        <v>14175.72</v>
      </c>
      <c r="G133" s="37">
        <f t="shared" ca="1" si="68"/>
        <v>289450.90599999996</v>
      </c>
      <c r="H133" s="37">
        <f t="shared" ca="1" si="68"/>
        <v>39919.046000000002</v>
      </c>
      <c r="I133" s="37">
        <f t="shared" ca="1" si="68"/>
        <v>170535.14599999998</v>
      </c>
      <c r="J133" s="37">
        <f t="shared" ca="1" si="68"/>
        <v>15480.399999999998</v>
      </c>
      <c r="K133" s="37">
        <f t="shared" ca="1" si="68"/>
        <v>880.89999999999986</v>
      </c>
      <c r="L133" s="37">
        <f t="shared" ca="1" si="68"/>
        <v>5838.7999999999993</v>
      </c>
      <c r="M133" s="37">
        <f t="shared" ca="1" si="57"/>
        <v>544645.1</v>
      </c>
      <c r="N133" s="37">
        <f ca="1">SUM(M133,D133)</f>
        <v>2540747.2000000002</v>
      </c>
      <c r="O133" s="35"/>
      <c r="P133" s="35"/>
    </row>
    <row r="134" spans="1:16" ht="15.95" customHeight="1" x14ac:dyDescent="0.15">
      <c r="A134" s="21"/>
      <c r="B134" s="14"/>
      <c r="C134" s="15" t="s">
        <v>19</v>
      </c>
      <c r="D134" s="38" t="s">
        <v>20</v>
      </c>
      <c r="E134" s="38">
        <f t="shared" ref="E134:L134" ca="1" si="69">IF($M133=0,0,E133/$M133%)</f>
        <v>1.5357123381813222</v>
      </c>
      <c r="F134" s="38">
        <f t="shared" ca="1" si="69"/>
        <v>2.6027444293540873</v>
      </c>
      <c r="G134" s="38">
        <f t="shared" ca="1" si="69"/>
        <v>53.144865528029165</v>
      </c>
      <c r="H134" s="38">
        <f t="shared" ca="1" si="69"/>
        <v>7.3293684272565756</v>
      </c>
      <c r="I134" s="38">
        <f t="shared" ca="1" si="69"/>
        <v>31.311242128130772</v>
      </c>
      <c r="J134" s="38">
        <f t="shared" ca="1" si="69"/>
        <v>2.84229124617113</v>
      </c>
      <c r="K134" s="38">
        <f t="shared" ca="1" si="69"/>
        <v>0.16173835034961295</v>
      </c>
      <c r="L134" s="38">
        <f t="shared" ca="1" si="69"/>
        <v>1.0720375525273245</v>
      </c>
      <c r="M134" s="37">
        <f t="shared" ca="1" si="57"/>
        <v>99.999999999999986</v>
      </c>
      <c r="N134" s="38" t="s">
        <v>20</v>
      </c>
      <c r="P134" s="35"/>
    </row>
    <row r="135" spans="1:16" ht="15.95" customHeight="1" x14ac:dyDescent="0.15">
      <c r="A135" s="9" t="s">
        <v>84</v>
      </c>
      <c r="B135" s="10"/>
      <c r="C135" s="11" t="s">
        <v>18</v>
      </c>
      <c r="D135" s="37">
        <v>2905</v>
      </c>
      <c r="E135" s="37">
        <v>145.20000000000002</v>
      </c>
      <c r="F135" s="37">
        <v>0.9</v>
      </c>
      <c r="G135" s="37">
        <v>2218.8000000000002</v>
      </c>
      <c r="H135" s="37">
        <v>886</v>
      </c>
      <c r="I135" s="37">
        <v>1699.6</v>
      </c>
      <c r="J135" s="37">
        <v>0</v>
      </c>
      <c r="K135" s="37">
        <v>127.7</v>
      </c>
      <c r="L135" s="37">
        <v>429</v>
      </c>
      <c r="M135" s="37">
        <v>5507.2</v>
      </c>
      <c r="N135" s="37">
        <f>SUM(M135,D135)</f>
        <v>8412.2000000000007</v>
      </c>
      <c r="P135" s="35"/>
    </row>
    <row r="136" spans="1:16" ht="15.95" customHeight="1" x14ac:dyDescent="0.15">
      <c r="A136" s="21" t="s">
        <v>85</v>
      </c>
      <c r="B136" s="24"/>
      <c r="C136" s="15" t="s">
        <v>19</v>
      </c>
      <c r="D136" s="38" t="s">
        <v>20</v>
      </c>
      <c r="E136" s="38">
        <f t="shared" ref="E136:L136" si="70">IF($M135=0,0,E135/$M135%)</f>
        <v>2.6365485183033126</v>
      </c>
      <c r="F136" s="38">
        <f t="shared" si="70"/>
        <v>1.6342242882045326E-2</v>
      </c>
      <c r="G136" s="38">
        <f t="shared" si="70"/>
        <v>40.289076118535739</v>
      </c>
      <c r="H136" s="38">
        <f t="shared" si="70"/>
        <v>16.088030214991285</v>
      </c>
      <c r="I136" s="38">
        <f t="shared" si="70"/>
        <v>30.861417780360256</v>
      </c>
      <c r="J136" s="38">
        <f t="shared" si="70"/>
        <v>0</v>
      </c>
      <c r="K136" s="38">
        <f t="shared" si="70"/>
        <v>2.3187826844857642</v>
      </c>
      <c r="L136" s="38">
        <f t="shared" si="70"/>
        <v>7.789802440441604</v>
      </c>
      <c r="M136" s="37">
        <f t="shared" si="57"/>
        <v>100.00000000000001</v>
      </c>
      <c r="N136" s="38" t="s">
        <v>20</v>
      </c>
      <c r="P136" s="35"/>
    </row>
    <row r="140" spans="1:16" ht="15.95" customHeight="1" x14ac:dyDescent="0.15">
      <c r="J140" s="25"/>
    </row>
  </sheetData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5" firstPageNumber="207" fitToHeight="2" orientation="portrait" useFirstPageNumber="1" r:id="rId1"/>
  <headerFooter alignWithMargins="0"/>
  <rowBreaks count="1" manualBreakCount="1">
    <brk id="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pageSetUpPr fitToPage="1"/>
  </sheetPr>
  <dimension ref="A2:P140"/>
  <sheetViews>
    <sheetView showGridLines="0" showZeros="0" zoomScale="93" zoomScaleNormal="93" zoomScaleSheetLayoutView="80" workbookViewId="0">
      <pane xSplit="2" ySplit="6" topLeftCell="C128" activePane="bottomRight" state="frozen"/>
      <selection activeCell="D113" sqref="D113"/>
      <selection pane="topRight" activeCell="D113" sqref="D113"/>
      <selection pane="bottomLeft" activeCell="D113" sqref="D113"/>
      <selection pane="bottomRight" activeCell="J142" sqref="J142"/>
    </sheetView>
  </sheetViews>
  <sheetFormatPr defaultRowHeight="15.95" customHeight="1" x14ac:dyDescent="0.15"/>
  <cols>
    <col min="1" max="1" width="7.5" style="2" customWidth="1"/>
    <col min="2" max="2" width="13.875" style="2" customWidth="1"/>
    <col min="3" max="3" width="13.5" style="1" bestFit="1" customWidth="1"/>
    <col min="4" max="4" width="14.625" style="1" customWidth="1"/>
    <col min="5" max="6" width="12.375" style="1" customWidth="1"/>
    <col min="7" max="7" width="14.625" style="1" customWidth="1"/>
    <col min="8" max="12" width="12.375" style="1" customWidth="1"/>
    <col min="13" max="13" width="14.625" style="1" customWidth="1"/>
    <col min="14" max="14" width="17.625" style="1" customWidth="1"/>
    <col min="15" max="256" width="9" style="1"/>
    <col min="257" max="257" width="7.5" style="1" customWidth="1"/>
    <col min="258" max="258" width="13.875" style="1" customWidth="1"/>
    <col min="259" max="259" width="13.5" style="1" bestFit="1" customWidth="1"/>
    <col min="260" max="260" width="14.625" style="1" customWidth="1"/>
    <col min="261" max="262" width="12.375" style="1" customWidth="1"/>
    <col min="263" max="263" width="14.625" style="1" customWidth="1"/>
    <col min="264" max="268" width="12.375" style="1" customWidth="1"/>
    <col min="269" max="269" width="14.625" style="1" customWidth="1"/>
    <col min="270" max="270" width="17.625" style="1" customWidth="1"/>
    <col min="271" max="512" width="9" style="1"/>
    <col min="513" max="513" width="7.5" style="1" customWidth="1"/>
    <col min="514" max="514" width="13.875" style="1" customWidth="1"/>
    <col min="515" max="515" width="13.5" style="1" bestFit="1" customWidth="1"/>
    <col min="516" max="516" width="14.625" style="1" customWidth="1"/>
    <col min="517" max="518" width="12.375" style="1" customWidth="1"/>
    <col min="519" max="519" width="14.625" style="1" customWidth="1"/>
    <col min="520" max="524" width="12.375" style="1" customWidth="1"/>
    <col min="525" max="525" width="14.625" style="1" customWidth="1"/>
    <col min="526" max="526" width="17.625" style="1" customWidth="1"/>
    <col min="527" max="768" width="9" style="1"/>
    <col min="769" max="769" width="7.5" style="1" customWidth="1"/>
    <col min="770" max="770" width="13.875" style="1" customWidth="1"/>
    <col min="771" max="771" width="13.5" style="1" bestFit="1" customWidth="1"/>
    <col min="772" max="772" width="14.625" style="1" customWidth="1"/>
    <col min="773" max="774" width="12.375" style="1" customWidth="1"/>
    <col min="775" max="775" width="14.625" style="1" customWidth="1"/>
    <col min="776" max="780" width="12.375" style="1" customWidth="1"/>
    <col min="781" max="781" width="14.625" style="1" customWidth="1"/>
    <col min="782" max="782" width="17.625" style="1" customWidth="1"/>
    <col min="783" max="1024" width="9" style="1"/>
    <col min="1025" max="1025" width="7.5" style="1" customWidth="1"/>
    <col min="1026" max="1026" width="13.875" style="1" customWidth="1"/>
    <col min="1027" max="1027" width="13.5" style="1" bestFit="1" customWidth="1"/>
    <col min="1028" max="1028" width="14.625" style="1" customWidth="1"/>
    <col min="1029" max="1030" width="12.375" style="1" customWidth="1"/>
    <col min="1031" max="1031" width="14.625" style="1" customWidth="1"/>
    <col min="1032" max="1036" width="12.375" style="1" customWidth="1"/>
    <col min="1037" max="1037" width="14.625" style="1" customWidth="1"/>
    <col min="1038" max="1038" width="17.625" style="1" customWidth="1"/>
    <col min="1039" max="1280" width="9" style="1"/>
    <col min="1281" max="1281" width="7.5" style="1" customWidth="1"/>
    <col min="1282" max="1282" width="13.875" style="1" customWidth="1"/>
    <col min="1283" max="1283" width="13.5" style="1" bestFit="1" customWidth="1"/>
    <col min="1284" max="1284" width="14.625" style="1" customWidth="1"/>
    <col min="1285" max="1286" width="12.375" style="1" customWidth="1"/>
    <col min="1287" max="1287" width="14.625" style="1" customWidth="1"/>
    <col min="1288" max="1292" width="12.375" style="1" customWidth="1"/>
    <col min="1293" max="1293" width="14.625" style="1" customWidth="1"/>
    <col min="1294" max="1294" width="17.625" style="1" customWidth="1"/>
    <col min="1295" max="1536" width="9" style="1"/>
    <col min="1537" max="1537" width="7.5" style="1" customWidth="1"/>
    <col min="1538" max="1538" width="13.875" style="1" customWidth="1"/>
    <col min="1539" max="1539" width="13.5" style="1" bestFit="1" customWidth="1"/>
    <col min="1540" max="1540" width="14.625" style="1" customWidth="1"/>
    <col min="1541" max="1542" width="12.375" style="1" customWidth="1"/>
    <col min="1543" max="1543" width="14.625" style="1" customWidth="1"/>
    <col min="1544" max="1548" width="12.375" style="1" customWidth="1"/>
    <col min="1549" max="1549" width="14.625" style="1" customWidth="1"/>
    <col min="1550" max="1550" width="17.625" style="1" customWidth="1"/>
    <col min="1551" max="1792" width="9" style="1"/>
    <col min="1793" max="1793" width="7.5" style="1" customWidth="1"/>
    <col min="1794" max="1794" width="13.875" style="1" customWidth="1"/>
    <col min="1795" max="1795" width="13.5" style="1" bestFit="1" customWidth="1"/>
    <col min="1796" max="1796" width="14.625" style="1" customWidth="1"/>
    <col min="1797" max="1798" width="12.375" style="1" customWidth="1"/>
    <col min="1799" max="1799" width="14.625" style="1" customWidth="1"/>
    <col min="1800" max="1804" width="12.375" style="1" customWidth="1"/>
    <col min="1805" max="1805" width="14.625" style="1" customWidth="1"/>
    <col min="1806" max="1806" width="17.625" style="1" customWidth="1"/>
    <col min="1807" max="2048" width="9" style="1"/>
    <col min="2049" max="2049" width="7.5" style="1" customWidth="1"/>
    <col min="2050" max="2050" width="13.875" style="1" customWidth="1"/>
    <col min="2051" max="2051" width="13.5" style="1" bestFit="1" customWidth="1"/>
    <col min="2052" max="2052" width="14.625" style="1" customWidth="1"/>
    <col min="2053" max="2054" width="12.375" style="1" customWidth="1"/>
    <col min="2055" max="2055" width="14.625" style="1" customWidth="1"/>
    <col min="2056" max="2060" width="12.375" style="1" customWidth="1"/>
    <col min="2061" max="2061" width="14.625" style="1" customWidth="1"/>
    <col min="2062" max="2062" width="17.625" style="1" customWidth="1"/>
    <col min="2063" max="2304" width="9" style="1"/>
    <col min="2305" max="2305" width="7.5" style="1" customWidth="1"/>
    <col min="2306" max="2306" width="13.875" style="1" customWidth="1"/>
    <col min="2307" max="2307" width="13.5" style="1" bestFit="1" customWidth="1"/>
    <col min="2308" max="2308" width="14.625" style="1" customWidth="1"/>
    <col min="2309" max="2310" width="12.375" style="1" customWidth="1"/>
    <col min="2311" max="2311" width="14.625" style="1" customWidth="1"/>
    <col min="2312" max="2316" width="12.375" style="1" customWidth="1"/>
    <col min="2317" max="2317" width="14.625" style="1" customWidth="1"/>
    <col min="2318" max="2318" width="17.625" style="1" customWidth="1"/>
    <col min="2319" max="2560" width="9" style="1"/>
    <col min="2561" max="2561" width="7.5" style="1" customWidth="1"/>
    <col min="2562" max="2562" width="13.875" style="1" customWidth="1"/>
    <col min="2563" max="2563" width="13.5" style="1" bestFit="1" customWidth="1"/>
    <col min="2564" max="2564" width="14.625" style="1" customWidth="1"/>
    <col min="2565" max="2566" width="12.375" style="1" customWidth="1"/>
    <col min="2567" max="2567" width="14.625" style="1" customWidth="1"/>
    <col min="2568" max="2572" width="12.375" style="1" customWidth="1"/>
    <col min="2573" max="2573" width="14.625" style="1" customWidth="1"/>
    <col min="2574" max="2574" width="17.625" style="1" customWidth="1"/>
    <col min="2575" max="2816" width="9" style="1"/>
    <col min="2817" max="2817" width="7.5" style="1" customWidth="1"/>
    <col min="2818" max="2818" width="13.875" style="1" customWidth="1"/>
    <col min="2819" max="2819" width="13.5" style="1" bestFit="1" customWidth="1"/>
    <col min="2820" max="2820" width="14.625" style="1" customWidth="1"/>
    <col min="2821" max="2822" width="12.375" style="1" customWidth="1"/>
    <col min="2823" max="2823" width="14.625" style="1" customWidth="1"/>
    <col min="2824" max="2828" width="12.375" style="1" customWidth="1"/>
    <col min="2829" max="2829" width="14.625" style="1" customWidth="1"/>
    <col min="2830" max="2830" width="17.625" style="1" customWidth="1"/>
    <col min="2831" max="3072" width="9" style="1"/>
    <col min="3073" max="3073" width="7.5" style="1" customWidth="1"/>
    <col min="3074" max="3074" width="13.875" style="1" customWidth="1"/>
    <col min="3075" max="3075" width="13.5" style="1" bestFit="1" customWidth="1"/>
    <col min="3076" max="3076" width="14.625" style="1" customWidth="1"/>
    <col min="3077" max="3078" width="12.375" style="1" customWidth="1"/>
    <col min="3079" max="3079" width="14.625" style="1" customWidth="1"/>
    <col min="3080" max="3084" width="12.375" style="1" customWidth="1"/>
    <col min="3085" max="3085" width="14.625" style="1" customWidth="1"/>
    <col min="3086" max="3086" width="17.625" style="1" customWidth="1"/>
    <col min="3087" max="3328" width="9" style="1"/>
    <col min="3329" max="3329" width="7.5" style="1" customWidth="1"/>
    <col min="3330" max="3330" width="13.875" style="1" customWidth="1"/>
    <col min="3331" max="3331" width="13.5" style="1" bestFit="1" customWidth="1"/>
    <col min="3332" max="3332" width="14.625" style="1" customWidth="1"/>
    <col min="3333" max="3334" width="12.375" style="1" customWidth="1"/>
    <col min="3335" max="3335" width="14.625" style="1" customWidth="1"/>
    <col min="3336" max="3340" width="12.375" style="1" customWidth="1"/>
    <col min="3341" max="3341" width="14.625" style="1" customWidth="1"/>
    <col min="3342" max="3342" width="17.625" style="1" customWidth="1"/>
    <col min="3343" max="3584" width="9" style="1"/>
    <col min="3585" max="3585" width="7.5" style="1" customWidth="1"/>
    <col min="3586" max="3586" width="13.875" style="1" customWidth="1"/>
    <col min="3587" max="3587" width="13.5" style="1" bestFit="1" customWidth="1"/>
    <col min="3588" max="3588" width="14.625" style="1" customWidth="1"/>
    <col min="3589" max="3590" width="12.375" style="1" customWidth="1"/>
    <col min="3591" max="3591" width="14.625" style="1" customWidth="1"/>
    <col min="3592" max="3596" width="12.375" style="1" customWidth="1"/>
    <col min="3597" max="3597" width="14.625" style="1" customWidth="1"/>
    <col min="3598" max="3598" width="17.625" style="1" customWidth="1"/>
    <col min="3599" max="3840" width="9" style="1"/>
    <col min="3841" max="3841" width="7.5" style="1" customWidth="1"/>
    <col min="3842" max="3842" width="13.875" style="1" customWidth="1"/>
    <col min="3843" max="3843" width="13.5" style="1" bestFit="1" customWidth="1"/>
    <col min="3844" max="3844" width="14.625" style="1" customWidth="1"/>
    <col min="3845" max="3846" width="12.375" style="1" customWidth="1"/>
    <col min="3847" max="3847" width="14.625" style="1" customWidth="1"/>
    <col min="3848" max="3852" width="12.375" style="1" customWidth="1"/>
    <col min="3853" max="3853" width="14.625" style="1" customWidth="1"/>
    <col min="3854" max="3854" width="17.625" style="1" customWidth="1"/>
    <col min="3855" max="4096" width="9" style="1"/>
    <col min="4097" max="4097" width="7.5" style="1" customWidth="1"/>
    <col min="4098" max="4098" width="13.875" style="1" customWidth="1"/>
    <col min="4099" max="4099" width="13.5" style="1" bestFit="1" customWidth="1"/>
    <col min="4100" max="4100" width="14.625" style="1" customWidth="1"/>
    <col min="4101" max="4102" width="12.375" style="1" customWidth="1"/>
    <col min="4103" max="4103" width="14.625" style="1" customWidth="1"/>
    <col min="4104" max="4108" width="12.375" style="1" customWidth="1"/>
    <col min="4109" max="4109" width="14.625" style="1" customWidth="1"/>
    <col min="4110" max="4110" width="17.625" style="1" customWidth="1"/>
    <col min="4111" max="4352" width="9" style="1"/>
    <col min="4353" max="4353" width="7.5" style="1" customWidth="1"/>
    <col min="4354" max="4354" width="13.875" style="1" customWidth="1"/>
    <col min="4355" max="4355" width="13.5" style="1" bestFit="1" customWidth="1"/>
    <col min="4356" max="4356" width="14.625" style="1" customWidth="1"/>
    <col min="4357" max="4358" width="12.375" style="1" customWidth="1"/>
    <col min="4359" max="4359" width="14.625" style="1" customWidth="1"/>
    <col min="4360" max="4364" width="12.375" style="1" customWidth="1"/>
    <col min="4365" max="4365" width="14.625" style="1" customWidth="1"/>
    <col min="4366" max="4366" width="17.625" style="1" customWidth="1"/>
    <col min="4367" max="4608" width="9" style="1"/>
    <col min="4609" max="4609" width="7.5" style="1" customWidth="1"/>
    <col min="4610" max="4610" width="13.875" style="1" customWidth="1"/>
    <col min="4611" max="4611" width="13.5" style="1" bestFit="1" customWidth="1"/>
    <col min="4612" max="4612" width="14.625" style="1" customWidth="1"/>
    <col min="4613" max="4614" width="12.375" style="1" customWidth="1"/>
    <col min="4615" max="4615" width="14.625" style="1" customWidth="1"/>
    <col min="4616" max="4620" width="12.375" style="1" customWidth="1"/>
    <col min="4621" max="4621" width="14.625" style="1" customWidth="1"/>
    <col min="4622" max="4622" width="17.625" style="1" customWidth="1"/>
    <col min="4623" max="4864" width="9" style="1"/>
    <col min="4865" max="4865" width="7.5" style="1" customWidth="1"/>
    <col min="4866" max="4866" width="13.875" style="1" customWidth="1"/>
    <col min="4867" max="4867" width="13.5" style="1" bestFit="1" customWidth="1"/>
    <col min="4868" max="4868" width="14.625" style="1" customWidth="1"/>
    <col min="4869" max="4870" width="12.375" style="1" customWidth="1"/>
    <col min="4871" max="4871" width="14.625" style="1" customWidth="1"/>
    <col min="4872" max="4876" width="12.375" style="1" customWidth="1"/>
    <col min="4877" max="4877" width="14.625" style="1" customWidth="1"/>
    <col min="4878" max="4878" width="17.625" style="1" customWidth="1"/>
    <col min="4879" max="5120" width="9" style="1"/>
    <col min="5121" max="5121" width="7.5" style="1" customWidth="1"/>
    <col min="5122" max="5122" width="13.875" style="1" customWidth="1"/>
    <col min="5123" max="5123" width="13.5" style="1" bestFit="1" customWidth="1"/>
    <col min="5124" max="5124" width="14.625" style="1" customWidth="1"/>
    <col min="5125" max="5126" width="12.375" style="1" customWidth="1"/>
    <col min="5127" max="5127" width="14.625" style="1" customWidth="1"/>
    <col min="5128" max="5132" width="12.375" style="1" customWidth="1"/>
    <col min="5133" max="5133" width="14.625" style="1" customWidth="1"/>
    <col min="5134" max="5134" width="17.625" style="1" customWidth="1"/>
    <col min="5135" max="5376" width="9" style="1"/>
    <col min="5377" max="5377" width="7.5" style="1" customWidth="1"/>
    <col min="5378" max="5378" width="13.875" style="1" customWidth="1"/>
    <col min="5379" max="5379" width="13.5" style="1" bestFit="1" customWidth="1"/>
    <col min="5380" max="5380" width="14.625" style="1" customWidth="1"/>
    <col min="5381" max="5382" width="12.375" style="1" customWidth="1"/>
    <col min="5383" max="5383" width="14.625" style="1" customWidth="1"/>
    <col min="5384" max="5388" width="12.375" style="1" customWidth="1"/>
    <col min="5389" max="5389" width="14.625" style="1" customWidth="1"/>
    <col min="5390" max="5390" width="17.625" style="1" customWidth="1"/>
    <col min="5391" max="5632" width="9" style="1"/>
    <col min="5633" max="5633" width="7.5" style="1" customWidth="1"/>
    <col min="5634" max="5634" width="13.875" style="1" customWidth="1"/>
    <col min="5635" max="5635" width="13.5" style="1" bestFit="1" customWidth="1"/>
    <col min="5636" max="5636" width="14.625" style="1" customWidth="1"/>
    <col min="5637" max="5638" width="12.375" style="1" customWidth="1"/>
    <col min="5639" max="5639" width="14.625" style="1" customWidth="1"/>
    <col min="5640" max="5644" width="12.375" style="1" customWidth="1"/>
    <col min="5645" max="5645" width="14.625" style="1" customWidth="1"/>
    <col min="5646" max="5646" width="17.625" style="1" customWidth="1"/>
    <col min="5647" max="5888" width="9" style="1"/>
    <col min="5889" max="5889" width="7.5" style="1" customWidth="1"/>
    <col min="5890" max="5890" width="13.875" style="1" customWidth="1"/>
    <col min="5891" max="5891" width="13.5" style="1" bestFit="1" customWidth="1"/>
    <col min="5892" max="5892" width="14.625" style="1" customWidth="1"/>
    <col min="5893" max="5894" width="12.375" style="1" customWidth="1"/>
    <col min="5895" max="5895" width="14.625" style="1" customWidth="1"/>
    <col min="5896" max="5900" width="12.375" style="1" customWidth="1"/>
    <col min="5901" max="5901" width="14.625" style="1" customWidth="1"/>
    <col min="5902" max="5902" width="17.625" style="1" customWidth="1"/>
    <col min="5903" max="6144" width="9" style="1"/>
    <col min="6145" max="6145" width="7.5" style="1" customWidth="1"/>
    <col min="6146" max="6146" width="13.875" style="1" customWidth="1"/>
    <col min="6147" max="6147" width="13.5" style="1" bestFit="1" customWidth="1"/>
    <col min="6148" max="6148" width="14.625" style="1" customWidth="1"/>
    <col min="6149" max="6150" width="12.375" style="1" customWidth="1"/>
    <col min="6151" max="6151" width="14.625" style="1" customWidth="1"/>
    <col min="6152" max="6156" width="12.375" style="1" customWidth="1"/>
    <col min="6157" max="6157" width="14.625" style="1" customWidth="1"/>
    <col min="6158" max="6158" width="17.625" style="1" customWidth="1"/>
    <col min="6159" max="6400" width="9" style="1"/>
    <col min="6401" max="6401" width="7.5" style="1" customWidth="1"/>
    <col min="6402" max="6402" width="13.875" style="1" customWidth="1"/>
    <col min="6403" max="6403" width="13.5" style="1" bestFit="1" customWidth="1"/>
    <col min="6404" max="6404" width="14.625" style="1" customWidth="1"/>
    <col min="6405" max="6406" width="12.375" style="1" customWidth="1"/>
    <col min="6407" max="6407" width="14.625" style="1" customWidth="1"/>
    <col min="6408" max="6412" width="12.375" style="1" customWidth="1"/>
    <col min="6413" max="6413" width="14.625" style="1" customWidth="1"/>
    <col min="6414" max="6414" width="17.625" style="1" customWidth="1"/>
    <col min="6415" max="6656" width="9" style="1"/>
    <col min="6657" max="6657" width="7.5" style="1" customWidth="1"/>
    <col min="6658" max="6658" width="13.875" style="1" customWidth="1"/>
    <col min="6659" max="6659" width="13.5" style="1" bestFit="1" customWidth="1"/>
    <col min="6660" max="6660" width="14.625" style="1" customWidth="1"/>
    <col min="6661" max="6662" width="12.375" style="1" customWidth="1"/>
    <col min="6663" max="6663" width="14.625" style="1" customWidth="1"/>
    <col min="6664" max="6668" width="12.375" style="1" customWidth="1"/>
    <col min="6669" max="6669" width="14.625" style="1" customWidth="1"/>
    <col min="6670" max="6670" width="17.625" style="1" customWidth="1"/>
    <col min="6671" max="6912" width="9" style="1"/>
    <col min="6913" max="6913" width="7.5" style="1" customWidth="1"/>
    <col min="6914" max="6914" width="13.875" style="1" customWidth="1"/>
    <col min="6915" max="6915" width="13.5" style="1" bestFit="1" customWidth="1"/>
    <col min="6916" max="6916" width="14.625" style="1" customWidth="1"/>
    <col min="6917" max="6918" width="12.375" style="1" customWidth="1"/>
    <col min="6919" max="6919" width="14.625" style="1" customWidth="1"/>
    <col min="6920" max="6924" width="12.375" style="1" customWidth="1"/>
    <col min="6925" max="6925" width="14.625" style="1" customWidth="1"/>
    <col min="6926" max="6926" width="17.625" style="1" customWidth="1"/>
    <col min="6927" max="7168" width="9" style="1"/>
    <col min="7169" max="7169" width="7.5" style="1" customWidth="1"/>
    <col min="7170" max="7170" width="13.875" style="1" customWidth="1"/>
    <col min="7171" max="7171" width="13.5" style="1" bestFit="1" customWidth="1"/>
    <col min="7172" max="7172" width="14.625" style="1" customWidth="1"/>
    <col min="7173" max="7174" width="12.375" style="1" customWidth="1"/>
    <col min="7175" max="7175" width="14.625" style="1" customWidth="1"/>
    <col min="7176" max="7180" width="12.375" style="1" customWidth="1"/>
    <col min="7181" max="7181" width="14.625" style="1" customWidth="1"/>
    <col min="7182" max="7182" width="17.625" style="1" customWidth="1"/>
    <col min="7183" max="7424" width="9" style="1"/>
    <col min="7425" max="7425" width="7.5" style="1" customWidth="1"/>
    <col min="7426" max="7426" width="13.875" style="1" customWidth="1"/>
    <col min="7427" max="7427" width="13.5" style="1" bestFit="1" customWidth="1"/>
    <col min="7428" max="7428" width="14.625" style="1" customWidth="1"/>
    <col min="7429" max="7430" width="12.375" style="1" customWidth="1"/>
    <col min="7431" max="7431" width="14.625" style="1" customWidth="1"/>
    <col min="7432" max="7436" width="12.375" style="1" customWidth="1"/>
    <col min="7437" max="7437" width="14.625" style="1" customWidth="1"/>
    <col min="7438" max="7438" width="17.625" style="1" customWidth="1"/>
    <col min="7439" max="7680" width="9" style="1"/>
    <col min="7681" max="7681" width="7.5" style="1" customWidth="1"/>
    <col min="7682" max="7682" width="13.875" style="1" customWidth="1"/>
    <col min="7683" max="7683" width="13.5" style="1" bestFit="1" customWidth="1"/>
    <col min="7684" max="7684" width="14.625" style="1" customWidth="1"/>
    <col min="7685" max="7686" width="12.375" style="1" customWidth="1"/>
    <col min="7687" max="7687" width="14.625" style="1" customWidth="1"/>
    <col min="7688" max="7692" width="12.375" style="1" customWidth="1"/>
    <col min="7693" max="7693" width="14.625" style="1" customWidth="1"/>
    <col min="7694" max="7694" width="17.625" style="1" customWidth="1"/>
    <col min="7695" max="7936" width="9" style="1"/>
    <col min="7937" max="7937" width="7.5" style="1" customWidth="1"/>
    <col min="7938" max="7938" width="13.875" style="1" customWidth="1"/>
    <col min="7939" max="7939" width="13.5" style="1" bestFit="1" customWidth="1"/>
    <col min="7940" max="7940" width="14.625" style="1" customWidth="1"/>
    <col min="7941" max="7942" width="12.375" style="1" customWidth="1"/>
    <col min="7943" max="7943" width="14.625" style="1" customWidth="1"/>
    <col min="7944" max="7948" width="12.375" style="1" customWidth="1"/>
    <col min="7949" max="7949" width="14.625" style="1" customWidth="1"/>
    <col min="7950" max="7950" width="17.625" style="1" customWidth="1"/>
    <col min="7951" max="8192" width="9" style="1"/>
    <col min="8193" max="8193" width="7.5" style="1" customWidth="1"/>
    <col min="8194" max="8194" width="13.875" style="1" customWidth="1"/>
    <col min="8195" max="8195" width="13.5" style="1" bestFit="1" customWidth="1"/>
    <col min="8196" max="8196" width="14.625" style="1" customWidth="1"/>
    <col min="8197" max="8198" width="12.375" style="1" customWidth="1"/>
    <col min="8199" max="8199" width="14.625" style="1" customWidth="1"/>
    <col min="8200" max="8204" width="12.375" style="1" customWidth="1"/>
    <col min="8205" max="8205" width="14.625" style="1" customWidth="1"/>
    <col min="8206" max="8206" width="17.625" style="1" customWidth="1"/>
    <col min="8207" max="8448" width="9" style="1"/>
    <col min="8449" max="8449" width="7.5" style="1" customWidth="1"/>
    <col min="8450" max="8450" width="13.875" style="1" customWidth="1"/>
    <col min="8451" max="8451" width="13.5" style="1" bestFit="1" customWidth="1"/>
    <col min="8452" max="8452" width="14.625" style="1" customWidth="1"/>
    <col min="8453" max="8454" width="12.375" style="1" customWidth="1"/>
    <col min="8455" max="8455" width="14.625" style="1" customWidth="1"/>
    <col min="8456" max="8460" width="12.375" style="1" customWidth="1"/>
    <col min="8461" max="8461" width="14.625" style="1" customWidth="1"/>
    <col min="8462" max="8462" width="17.625" style="1" customWidth="1"/>
    <col min="8463" max="8704" width="9" style="1"/>
    <col min="8705" max="8705" width="7.5" style="1" customWidth="1"/>
    <col min="8706" max="8706" width="13.875" style="1" customWidth="1"/>
    <col min="8707" max="8707" width="13.5" style="1" bestFit="1" customWidth="1"/>
    <col min="8708" max="8708" width="14.625" style="1" customWidth="1"/>
    <col min="8709" max="8710" width="12.375" style="1" customWidth="1"/>
    <col min="8711" max="8711" width="14.625" style="1" customWidth="1"/>
    <col min="8712" max="8716" width="12.375" style="1" customWidth="1"/>
    <col min="8717" max="8717" width="14.625" style="1" customWidth="1"/>
    <col min="8718" max="8718" width="17.625" style="1" customWidth="1"/>
    <col min="8719" max="8960" width="9" style="1"/>
    <col min="8961" max="8961" width="7.5" style="1" customWidth="1"/>
    <col min="8962" max="8962" width="13.875" style="1" customWidth="1"/>
    <col min="8963" max="8963" width="13.5" style="1" bestFit="1" customWidth="1"/>
    <col min="8964" max="8964" width="14.625" style="1" customWidth="1"/>
    <col min="8965" max="8966" width="12.375" style="1" customWidth="1"/>
    <col min="8967" max="8967" width="14.625" style="1" customWidth="1"/>
    <col min="8968" max="8972" width="12.375" style="1" customWidth="1"/>
    <col min="8973" max="8973" width="14.625" style="1" customWidth="1"/>
    <col min="8974" max="8974" width="17.625" style="1" customWidth="1"/>
    <col min="8975" max="9216" width="9" style="1"/>
    <col min="9217" max="9217" width="7.5" style="1" customWidth="1"/>
    <col min="9218" max="9218" width="13.875" style="1" customWidth="1"/>
    <col min="9219" max="9219" width="13.5" style="1" bestFit="1" customWidth="1"/>
    <col min="9220" max="9220" width="14.625" style="1" customWidth="1"/>
    <col min="9221" max="9222" width="12.375" style="1" customWidth="1"/>
    <col min="9223" max="9223" width="14.625" style="1" customWidth="1"/>
    <col min="9224" max="9228" width="12.375" style="1" customWidth="1"/>
    <col min="9229" max="9229" width="14.625" style="1" customWidth="1"/>
    <col min="9230" max="9230" width="17.625" style="1" customWidth="1"/>
    <col min="9231" max="9472" width="9" style="1"/>
    <col min="9473" max="9473" width="7.5" style="1" customWidth="1"/>
    <col min="9474" max="9474" width="13.875" style="1" customWidth="1"/>
    <col min="9475" max="9475" width="13.5" style="1" bestFit="1" customWidth="1"/>
    <col min="9476" max="9476" width="14.625" style="1" customWidth="1"/>
    <col min="9477" max="9478" width="12.375" style="1" customWidth="1"/>
    <col min="9479" max="9479" width="14.625" style="1" customWidth="1"/>
    <col min="9480" max="9484" width="12.375" style="1" customWidth="1"/>
    <col min="9485" max="9485" width="14.625" style="1" customWidth="1"/>
    <col min="9486" max="9486" width="17.625" style="1" customWidth="1"/>
    <col min="9487" max="9728" width="9" style="1"/>
    <col min="9729" max="9729" width="7.5" style="1" customWidth="1"/>
    <col min="9730" max="9730" width="13.875" style="1" customWidth="1"/>
    <col min="9731" max="9731" width="13.5" style="1" bestFit="1" customWidth="1"/>
    <col min="9732" max="9732" width="14.625" style="1" customWidth="1"/>
    <col min="9733" max="9734" width="12.375" style="1" customWidth="1"/>
    <col min="9735" max="9735" width="14.625" style="1" customWidth="1"/>
    <col min="9736" max="9740" width="12.375" style="1" customWidth="1"/>
    <col min="9741" max="9741" width="14.625" style="1" customWidth="1"/>
    <col min="9742" max="9742" width="17.625" style="1" customWidth="1"/>
    <col min="9743" max="9984" width="9" style="1"/>
    <col min="9985" max="9985" width="7.5" style="1" customWidth="1"/>
    <col min="9986" max="9986" width="13.875" style="1" customWidth="1"/>
    <col min="9987" max="9987" width="13.5" style="1" bestFit="1" customWidth="1"/>
    <col min="9988" max="9988" width="14.625" style="1" customWidth="1"/>
    <col min="9989" max="9990" width="12.375" style="1" customWidth="1"/>
    <col min="9991" max="9991" width="14.625" style="1" customWidth="1"/>
    <col min="9992" max="9996" width="12.375" style="1" customWidth="1"/>
    <col min="9997" max="9997" width="14.625" style="1" customWidth="1"/>
    <col min="9998" max="9998" width="17.625" style="1" customWidth="1"/>
    <col min="9999" max="10240" width="9" style="1"/>
    <col min="10241" max="10241" width="7.5" style="1" customWidth="1"/>
    <col min="10242" max="10242" width="13.875" style="1" customWidth="1"/>
    <col min="10243" max="10243" width="13.5" style="1" bestFit="1" customWidth="1"/>
    <col min="10244" max="10244" width="14.625" style="1" customWidth="1"/>
    <col min="10245" max="10246" width="12.375" style="1" customWidth="1"/>
    <col min="10247" max="10247" width="14.625" style="1" customWidth="1"/>
    <col min="10248" max="10252" width="12.375" style="1" customWidth="1"/>
    <col min="10253" max="10253" width="14.625" style="1" customWidth="1"/>
    <col min="10254" max="10254" width="17.625" style="1" customWidth="1"/>
    <col min="10255" max="10496" width="9" style="1"/>
    <col min="10497" max="10497" width="7.5" style="1" customWidth="1"/>
    <col min="10498" max="10498" width="13.875" style="1" customWidth="1"/>
    <col min="10499" max="10499" width="13.5" style="1" bestFit="1" customWidth="1"/>
    <col min="10500" max="10500" width="14.625" style="1" customWidth="1"/>
    <col min="10501" max="10502" width="12.375" style="1" customWidth="1"/>
    <col min="10503" max="10503" width="14.625" style="1" customWidth="1"/>
    <col min="10504" max="10508" width="12.375" style="1" customWidth="1"/>
    <col min="10509" max="10509" width="14.625" style="1" customWidth="1"/>
    <col min="10510" max="10510" width="17.625" style="1" customWidth="1"/>
    <col min="10511" max="10752" width="9" style="1"/>
    <col min="10753" max="10753" width="7.5" style="1" customWidth="1"/>
    <col min="10754" max="10754" width="13.875" style="1" customWidth="1"/>
    <col min="10755" max="10755" width="13.5" style="1" bestFit="1" customWidth="1"/>
    <col min="10756" max="10756" width="14.625" style="1" customWidth="1"/>
    <col min="10757" max="10758" width="12.375" style="1" customWidth="1"/>
    <col min="10759" max="10759" width="14.625" style="1" customWidth="1"/>
    <col min="10760" max="10764" width="12.375" style="1" customWidth="1"/>
    <col min="10765" max="10765" width="14.625" style="1" customWidth="1"/>
    <col min="10766" max="10766" width="17.625" style="1" customWidth="1"/>
    <col min="10767" max="11008" width="9" style="1"/>
    <col min="11009" max="11009" width="7.5" style="1" customWidth="1"/>
    <col min="11010" max="11010" width="13.875" style="1" customWidth="1"/>
    <col min="11011" max="11011" width="13.5" style="1" bestFit="1" customWidth="1"/>
    <col min="11012" max="11012" width="14.625" style="1" customWidth="1"/>
    <col min="11013" max="11014" width="12.375" style="1" customWidth="1"/>
    <col min="11015" max="11015" width="14.625" style="1" customWidth="1"/>
    <col min="11016" max="11020" width="12.375" style="1" customWidth="1"/>
    <col min="11021" max="11021" width="14.625" style="1" customWidth="1"/>
    <col min="11022" max="11022" width="17.625" style="1" customWidth="1"/>
    <col min="11023" max="11264" width="9" style="1"/>
    <col min="11265" max="11265" width="7.5" style="1" customWidth="1"/>
    <col min="11266" max="11266" width="13.875" style="1" customWidth="1"/>
    <col min="11267" max="11267" width="13.5" style="1" bestFit="1" customWidth="1"/>
    <col min="11268" max="11268" width="14.625" style="1" customWidth="1"/>
    <col min="11269" max="11270" width="12.375" style="1" customWidth="1"/>
    <col min="11271" max="11271" width="14.625" style="1" customWidth="1"/>
    <col min="11272" max="11276" width="12.375" style="1" customWidth="1"/>
    <col min="11277" max="11277" width="14.625" style="1" customWidth="1"/>
    <col min="11278" max="11278" width="17.625" style="1" customWidth="1"/>
    <col min="11279" max="11520" width="9" style="1"/>
    <col min="11521" max="11521" width="7.5" style="1" customWidth="1"/>
    <col min="11522" max="11522" width="13.875" style="1" customWidth="1"/>
    <col min="11523" max="11523" width="13.5" style="1" bestFit="1" customWidth="1"/>
    <col min="11524" max="11524" width="14.625" style="1" customWidth="1"/>
    <col min="11525" max="11526" width="12.375" style="1" customWidth="1"/>
    <col min="11527" max="11527" width="14.625" style="1" customWidth="1"/>
    <col min="11528" max="11532" width="12.375" style="1" customWidth="1"/>
    <col min="11533" max="11533" width="14.625" style="1" customWidth="1"/>
    <col min="11534" max="11534" width="17.625" style="1" customWidth="1"/>
    <col min="11535" max="11776" width="9" style="1"/>
    <col min="11777" max="11777" width="7.5" style="1" customWidth="1"/>
    <col min="11778" max="11778" width="13.875" style="1" customWidth="1"/>
    <col min="11779" max="11779" width="13.5" style="1" bestFit="1" customWidth="1"/>
    <col min="11780" max="11780" width="14.625" style="1" customWidth="1"/>
    <col min="11781" max="11782" width="12.375" style="1" customWidth="1"/>
    <col min="11783" max="11783" width="14.625" style="1" customWidth="1"/>
    <col min="11784" max="11788" width="12.375" style="1" customWidth="1"/>
    <col min="11789" max="11789" width="14.625" style="1" customWidth="1"/>
    <col min="11790" max="11790" width="17.625" style="1" customWidth="1"/>
    <col min="11791" max="12032" width="9" style="1"/>
    <col min="12033" max="12033" width="7.5" style="1" customWidth="1"/>
    <col min="12034" max="12034" width="13.875" style="1" customWidth="1"/>
    <col min="12035" max="12035" width="13.5" style="1" bestFit="1" customWidth="1"/>
    <col min="12036" max="12036" width="14.625" style="1" customWidth="1"/>
    <col min="12037" max="12038" width="12.375" style="1" customWidth="1"/>
    <col min="12039" max="12039" width="14.625" style="1" customWidth="1"/>
    <col min="12040" max="12044" width="12.375" style="1" customWidth="1"/>
    <col min="12045" max="12045" width="14.625" style="1" customWidth="1"/>
    <col min="12046" max="12046" width="17.625" style="1" customWidth="1"/>
    <col min="12047" max="12288" width="9" style="1"/>
    <col min="12289" max="12289" width="7.5" style="1" customWidth="1"/>
    <col min="12290" max="12290" width="13.875" style="1" customWidth="1"/>
    <col min="12291" max="12291" width="13.5" style="1" bestFit="1" customWidth="1"/>
    <col min="12292" max="12292" width="14.625" style="1" customWidth="1"/>
    <col min="12293" max="12294" width="12.375" style="1" customWidth="1"/>
    <col min="12295" max="12295" width="14.625" style="1" customWidth="1"/>
    <col min="12296" max="12300" width="12.375" style="1" customWidth="1"/>
    <col min="12301" max="12301" width="14.625" style="1" customWidth="1"/>
    <col min="12302" max="12302" width="17.625" style="1" customWidth="1"/>
    <col min="12303" max="12544" width="9" style="1"/>
    <col min="12545" max="12545" width="7.5" style="1" customWidth="1"/>
    <col min="12546" max="12546" width="13.875" style="1" customWidth="1"/>
    <col min="12547" max="12547" width="13.5" style="1" bestFit="1" customWidth="1"/>
    <col min="12548" max="12548" width="14.625" style="1" customWidth="1"/>
    <col min="12549" max="12550" width="12.375" style="1" customWidth="1"/>
    <col min="12551" max="12551" width="14.625" style="1" customWidth="1"/>
    <col min="12552" max="12556" width="12.375" style="1" customWidth="1"/>
    <col min="12557" max="12557" width="14.625" style="1" customWidth="1"/>
    <col min="12558" max="12558" width="17.625" style="1" customWidth="1"/>
    <col min="12559" max="12800" width="9" style="1"/>
    <col min="12801" max="12801" width="7.5" style="1" customWidth="1"/>
    <col min="12802" max="12802" width="13.875" style="1" customWidth="1"/>
    <col min="12803" max="12803" width="13.5" style="1" bestFit="1" customWidth="1"/>
    <col min="12804" max="12804" width="14.625" style="1" customWidth="1"/>
    <col min="12805" max="12806" width="12.375" style="1" customWidth="1"/>
    <col min="12807" max="12807" width="14.625" style="1" customWidth="1"/>
    <col min="12808" max="12812" width="12.375" style="1" customWidth="1"/>
    <col min="12813" max="12813" width="14.625" style="1" customWidth="1"/>
    <col min="12814" max="12814" width="17.625" style="1" customWidth="1"/>
    <col min="12815" max="13056" width="9" style="1"/>
    <col min="13057" max="13057" width="7.5" style="1" customWidth="1"/>
    <col min="13058" max="13058" width="13.875" style="1" customWidth="1"/>
    <col min="13059" max="13059" width="13.5" style="1" bestFit="1" customWidth="1"/>
    <col min="13060" max="13060" width="14.625" style="1" customWidth="1"/>
    <col min="13061" max="13062" width="12.375" style="1" customWidth="1"/>
    <col min="13063" max="13063" width="14.625" style="1" customWidth="1"/>
    <col min="13064" max="13068" width="12.375" style="1" customWidth="1"/>
    <col min="13069" max="13069" width="14.625" style="1" customWidth="1"/>
    <col min="13070" max="13070" width="17.625" style="1" customWidth="1"/>
    <col min="13071" max="13312" width="9" style="1"/>
    <col min="13313" max="13313" width="7.5" style="1" customWidth="1"/>
    <col min="13314" max="13314" width="13.875" style="1" customWidth="1"/>
    <col min="13315" max="13315" width="13.5" style="1" bestFit="1" customWidth="1"/>
    <col min="13316" max="13316" width="14.625" style="1" customWidth="1"/>
    <col min="13317" max="13318" width="12.375" style="1" customWidth="1"/>
    <col min="13319" max="13319" width="14.625" style="1" customWidth="1"/>
    <col min="13320" max="13324" width="12.375" style="1" customWidth="1"/>
    <col min="13325" max="13325" width="14.625" style="1" customWidth="1"/>
    <col min="13326" max="13326" width="17.625" style="1" customWidth="1"/>
    <col min="13327" max="13568" width="9" style="1"/>
    <col min="13569" max="13569" width="7.5" style="1" customWidth="1"/>
    <col min="13570" max="13570" width="13.875" style="1" customWidth="1"/>
    <col min="13571" max="13571" width="13.5" style="1" bestFit="1" customWidth="1"/>
    <col min="13572" max="13572" width="14.625" style="1" customWidth="1"/>
    <col min="13573" max="13574" width="12.375" style="1" customWidth="1"/>
    <col min="13575" max="13575" width="14.625" style="1" customWidth="1"/>
    <col min="13576" max="13580" width="12.375" style="1" customWidth="1"/>
    <col min="13581" max="13581" width="14.625" style="1" customWidth="1"/>
    <col min="13582" max="13582" width="17.625" style="1" customWidth="1"/>
    <col min="13583" max="13824" width="9" style="1"/>
    <col min="13825" max="13825" width="7.5" style="1" customWidth="1"/>
    <col min="13826" max="13826" width="13.875" style="1" customWidth="1"/>
    <col min="13827" max="13827" width="13.5" style="1" bestFit="1" customWidth="1"/>
    <col min="13828" max="13828" width="14.625" style="1" customWidth="1"/>
    <col min="13829" max="13830" width="12.375" style="1" customWidth="1"/>
    <col min="13831" max="13831" width="14.625" style="1" customWidth="1"/>
    <col min="13832" max="13836" width="12.375" style="1" customWidth="1"/>
    <col min="13837" max="13837" width="14.625" style="1" customWidth="1"/>
    <col min="13838" max="13838" width="17.625" style="1" customWidth="1"/>
    <col min="13839" max="14080" width="9" style="1"/>
    <col min="14081" max="14081" width="7.5" style="1" customWidth="1"/>
    <col min="14082" max="14082" width="13.875" style="1" customWidth="1"/>
    <col min="14083" max="14083" width="13.5" style="1" bestFit="1" customWidth="1"/>
    <col min="14084" max="14084" width="14.625" style="1" customWidth="1"/>
    <col min="14085" max="14086" width="12.375" style="1" customWidth="1"/>
    <col min="14087" max="14087" width="14.625" style="1" customWidth="1"/>
    <col min="14088" max="14092" width="12.375" style="1" customWidth="1"/>
    <col min="14093" max="14093" width="14.625" style="1" customWidth="1"/>
    <col min="14094" max="14094" width="17.625" style="1" customWidth="1"/>
    <col min="14095" max="14336" width="9" style="1"/>
    <col min="14337" max="14337" width="7.5" style="1" customWidth="1"/>
    <col min="14338" max="14338" width="13.875" style="1" customWidth="1"/>
    <col min="14339" max="14339" width="13.5" style="1" bestFit="1" customWidth="1"/>
    <col min="14340" max="14340" width="14.625" style="1" customWidth="1"/>
    <col min="14341" max="14342" width="12.375" style="1" customWidth="1"/>
    <col min="14343" max="14343" width="14.625" style="1" customWidth="1"/>
    <col min="14344" max="14348" width="12.375" style="1" customWidth="1"/>
    <col min="14349" max="14349" width="14.625" style="1" customWidth="1"/>
    <col min="14350" max="14350" width="17.625" style="1" customWidth="1"/>
    <col min="14351" max="14592" width="9" style="1"/>
    <col min="14593" max="14593" width="7.5" style="1" customWidth="1"/>
    <col min="14594" max="14594" width="13.875" style="1" customWidth="1"/>
    <col min="14595" max="14595" width="13.5" style="1" bestFit="1" customWidth="1"/>
    <col min="14596" max="14596" width="14.625" style="1" customWidth="1"/>
    <col min="14597" max="14598" width="12.375" style="1" customWidth="1"/>
    <col min="14599" max="14599" width="14.625" style="1" customWidth="1"/>
    <col min="14600" max="14604" width="12.375" style="1" customWidth="1"/>
    <col min="14605" max="14605" width="14.625" style="1" customWidth="1"/>
    <col min="14606" max="14606" width="17.625" style="1" customWidth="1"/>
    <col min="14607" max="14848" width="9" style="1"/>
    <col min="14849" max="14849" width="7.5" style="1" customWidth="1"/>
    <col min="14850" max="14850" width="13.875" style="1" customWidth="1"/>
    <col min="14851" max="14851" width="13.5" style="1" bestFit="1" customWidth="1"/>
    <col min="14852" max="14852" width="14.625" style="1" customWidth="1"/>
    <col min="14853" max="14854" width="12.375" style="1" customWidth="1"/>
    <col min="14855" max="14855" width="14.625" style="1" customWidth="1"/>
    <col min="14856" max="14860" width="12.375" style="1" customWidth="1"/>
    <col min="14861" max="14861" width="14.625" style="1" customWidth="1"/>
    <col min="14862" max="14862" width="17.625" style="1" customWidth="1"/>
    <col min="14863" max="15104" width="9" style="1"/>
    <col min="15105" max="15105" width="7.5" style="1" customWidth="1"/>
    <col min="15106" max="15106" width="13.875" style="1" customWidth="1"/>
    <col min="15107" max="15107" width="13.5" style="1" bestFit="1" customWidth="1"/>
    <col min="15108" max="15108" width="14.625" style="1" customWidth="1"/>
    <col min="15109" max="15110" width="12.375" style="1" customWidth="1"/>
    <col min="15111" max="15111" width="14.625" style="1" customWidth="1"/>
    <col min="15112" max="15116" width="12.375" style="1" customWidth="1"/>
    <col min="15117" max="15117" width="14.625" style="1" customWidth="1"/>
    <col min="15118" max="15118" width="17.625" style="1" customWidth="1"/>
    <col min="15119" max="15360" width="9" style="1"/>
    <col min="15361" max="15361" width="7.5" style="1" customWidth="1"/>
    <col min="15362" max="15362" width="13.875" style="1" customWidth="1"/>
    <col min="15363" max="15363" width="13.5" style="1" bestFit="1" customWidth="1"/>
    <col min="15364" max="15364" width="14.625" style="1" customWidth="1"/>
    <col min="15365" max="15366" width="12.375" style="1" customWidth="1"/>
    <col min="15367" max="15367" width="14.625" style="1" customWidth="1"/>
    <col min="15368" max="15372" width="12.375" style="1" customWidth="1"/>
    <col min="15373" max="15373" width="14.625" style="1" customWidth="1"/>
    <col min="15374" max="15374" width="17.625" style="1" customWidth="1"/>
    <col min="15375" max="15616" width="9" style="1"/>
    <col min="15617" max="15617" width="7.5" style="1" customWidth="1"/>
    <col min="15618" max="15618" width="13.875" style="1" customWidth="1"/>
    <col min="15619" max="15619" width="13.5" style="1" bestFit="1" customWidth="1"/>
    <col min="15620" max="15620" width="14.625" style="1" customWidth="1"/>
    <col min="15621" max="15622" width="12.375" style="1" customWidth="1"/>
    <col min="15623" max="15623" width="14.625" style="1" customWidth="1"/>
    <col min="15624" max="15628" width="12.375" style="1" customWidth="1"/>
    <col min="15629" max="15629" width="14.625" style="1" customWidth="1"/>
    <col min="15630" max="15630" width="17.625" style="1" customWidth="1"/>
    <col min="15631" max="15872" width="9" style="1"/>
    <col min="15873" max="15873" width="7.5" style="1" customWidth="1"/>
    <col min="15874" max="15874" width="13.875" style="1" customWidth="1"/>
    <col min="15875" max="15875" width="13.5" style="1" bestFit="1" customWidth="1"/>
    <col min="15876" max="15876" width="14.625" style="1" customWidth="1"/>
    <col min="15877" max="15878" width="12.375" style="1" customWidth="1"/>
    <col min="15879" max="15879" width="14.625" style="1" customWidth="1"/>
    <col min="15880" max="15884" width="12.375" style="1" customWidth="1"/>
    <col min="15885" max="15885" width="14.625" style="1" customWidth="1"/>
    <col min="15886" max="15886" width="17.625" style="1" customWidth="1"/>
    <col min="15887" max="16128" width="9" style="1"/>
    <col min="16129" max="16129" width="7.5" style="1" customWidth="1"/>
    <col min="16130" max="16130" width="13.875" style="1" customWidth="1"/>
    <col min="16131" max="16131" width="13.5" style="1" bestFit="1" customWidth="1"/>
    <col min="16132" max="16132" width="14.625" style="1" customWidth="1"/>
    <col min="16133" max="16134" width="12.375" style="1" customWidth="1"/>
    <col min="16135" max="16135" width="14.625" style="1" customWidth="1"/>
    <col min="16136" max="16140" width="12.375" style="1" customWidth="1"/>
    <col min="16141" max="16141" width="14.625" style="1" customWidth="1"/>
    <col min="16142" max="16142" width="17.625" style="1" customWidth="1"/>
    <col min="16143" max="16384" width="9" style="1"/>
  </cols>
  <sheetData>
    <row r="2" spans="1:16" ht="15.95" customHeight="1" x14ac:dyDescent="0.15">
      <c r="A2" s="1" t="s">
        <v>0</v>
      </c>
    </row>
    <row r="4" spans="1:16" ht="15.95" customHeight="1" x14ac:dyDescent="0.15">
      <c r="A4" s="3" t="s">
        <v>1</v>
      </c>
      <c r="B4" s="4" t="s">
        <v>87</v>
      </c>
    </row>
    <row r="5" spans="1:16" ht="15.95" customHeight="1" x14ac:dyDescent="0.15">
      <c r="N5" s="5" t="s">
        <v>3</v>
      </c>
    </row>
    <row r="6" spans="1:16" ht="15.95" customHeight="1" x14ac:dyDescent="0.15">
      <c r="A6" s="6" t="s">
        <v>4</v>
      </c>
      <c r="B6" s="7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</row>
    <row r="7" spans="1:16" ht="15.95" customHeight="1" x14ac:dyDescent="0.15">
      <c r="A7" s="9" t="s">
        <v>17</v>
      </c>
      <c r="B7" s="10"/>
      <c r="C7" s="11" t="s">
        <v>18</v>
      </c>
      <c r="D7" s="37">
        <f>SUM(D9,D11,D13,D15)</f>
        <v>4536.8</v>
      </c>
      <c r="E7" s="37">
        <f t="shared" ref="E7:L7" si="0">SUM(E9,E11,E13,E15)</f>
        <v>0</v>
      </c>
      <c r="F7" s="37">
        <f t="shared" si="0"/>
        <v>89.1</v>
      </c>
      <c r="G7" s="37">
        <f t="shared" si="0"/>
        <v>684.5</v>
      </c>
      <c r="H7" s="37">
        <f t="shared" si="0"/>
        <v>71.7</v>
      </c>
      <c r="I7" s="37">
        <f t="shared" si="0"/>
        <v>263.7</v>
      </c>
      <c r="J7" s="37">
        <f t="shared" si="0"/>
        <v>95.4</v>
      </c>
      <c r="K7" s="37">
        <f t="shared" si="0"/>
        <v>0</v>
      </c>
      <c r="L7" s="37">
        <f t="shared" si="0"/>
        <v>148.5</v>
      </c>
      <c r="M7" s="37">
        <f>SUM(E7:L7)</f>
        <v>1352.9</v>
      </c>
      <c r="N7" s="37">
        <f>SUM(M7,D7)</f>
        <v>5889.7000000000007</v>
      </c>
    </row>
    <row r="8" spans="1:16" ht="15.95" customHeight="1" x14ac:dyDescent="0.15">
      <c r="A8" s="13"/>
      <c r="B8" s="14"/>
      <c r="C8" s="15" t="s">
        <v>19</v>
      </c>
      <c r="D8" s="38" t="s">
        <v>20</v>
      </c>
      <c r="E8" s="38">
        <f>IF($M7=0,0,E7/$M7%)</f>
        <v>0</v>
      </c>
      <c r="F8" s="38">
        <f t="shared" ref="F8:L8" si="1">IF($M7=0,0,F7/$M7%)</f>
        <v>6.585852612905609</v>
      </c>
      <c r="G8" s="38">
        <f t="shared" si="1"/>
        <v>50.595018109246794</v>
      </c>
      <c r="H8" s="38">
        <f t="shared" si="1"/>
        <v>5.2997265134156253</v>
      </c>
      <c r="I8" s="38">
        <f t="shared" si="1"/>
        <v>19.491462783649933</v>
      </c>
      <c r="J8" s="38">
        <f t="shared" si="1"/>
        <v>7.0515189592726735</v>
      </c>
      <c r="K8" s="38">
        <f t="shared" si="1"/>
        <v>0</v>
      </c>
      <c r="L8" s="38">
        <f t="shared" si="1"/>
        <v>10.976421021509349</v>
      </c>
      <c r="M8" s="37">
        <f t="shared" ref="M8:M110" si="2">SUM(E8:L8)</f>
        <v>99.999999999999986</v>
      </c>
      <c r="N8" s="38" t="s">
        <v>20</v>
      </c>
    </row>
    <row r="9" spans="1:16" ht="15.95" customHeight="1" x14ac:dyDescent="0.15">
      <c r="A9" s="17"/>
      <c r="B9" s="18" t="s">
        <v>21</v>
      </c>
      <c r="C9" s="11" t="s">
        <v>18</v>
      </c>
      <c r="D9" s="37">
        <v>1302.2</v>
      </c>
      <c r="E9" s="37">
        <v>0</v>
      </c>
      <c r="F9" s="37">
        <v>89.1</v>
      </c>
      <c r="G9" s="37">
        <v>684.5</v>
      </c>
      <c r="H9" s="37">
        <v>71.7</v>
      </c>
      <c r="I9" s="37">
        <v>263.7</v>
      </c>
      <c r="J9" s="37">
        <v>95.4</v>
      </c>
      <c r="K9" s="37">
        <v>0</v>
      </c>
      <c r="L9" s="37">
        <v>148.5</v>
      </c>
      <c r="M9" s="37">
        <f>SUM(E9:L9)</f>
        <v>1352.9</v>
      </c>
      <c r="N9" s="37">
        <f>SUM(M9,D9)</f>
        <v>2655.1000000000004</v>
      </c>
      <c r="P9" s="35"/>
    </row>
    <row r="10" spans="1:16" ht="15.95" customHeight="1" x14ac:dyDescent="0.15">
      <c r="A10" s="13"/>
      <c r="B10" s="19"/>
      <c r="C10" s="15" t="s">
        <v>19</v>
      </c>
      <c r="D10" s="38" t="s">
        <v>20</v>
      </c>
      <c r="E10" s="38">
        <f t="shared" ref="E10:L10" si="3">IF($M9=0,0,E9/$M9%)</f>
        <v>0</v>
      </c>
      <c r="F10" s="38">
        <f t="shared" si="3"/>
        <v>6.585852612905609</v>
      </c>
      <c r="G10" s="38">
        <f t="shared" si="3"/>
        <v>50.595018109246794</v>
      </c>
      <c r="H10" s="38">
        <f t="shared" si="3"/>
        <v>5.2997265134156253</v>
      </c>
      <c r="I10" s="38">
        <f t="shared" si="3"/>
        <v>19.491462783649933</v>
      </c>
      <c r="J10" s="38">
        <f t="shared" si="3"/>
        <v>7.0515189592726735</v>
      </c>
      <c r="K10" s="38">
        <f t="shared" si="3"/>
        <v>0</v>
      </c>
      <c r="L10" s="38">
        <f t="shared" si="3"/>
        <v>10.976421021509349</v>
      </c>
      <c r="M10" s="37">
        <f>SUM(E10:L10)</f>
        <v>99.999999999999986</v>
      </c>
      <c r="N10" s="38" t="s">
        <v>20</v>
      </c>
      <c r="P10" s="35"/>
    </row>
    <row r="11" spans="1:16" ht="15.95" customHeight="1" x14ac:dyDescent="0.15">
      <c r="A11" s="17"/>
      <c r="B11" s="18" t="s">
        <v>22</v>
      </c>
      <c r="C11" s="11" t="s">
        <v>18</v>
      </c>
      <c r="D11" s="37">
        <v>3234.6</v>
      </c>
      <c r="E11" s="37"/>
      <c r="F11" s="37"/>
      <c r="G11" s="37"/>
      <c r="H11" s="37"/>
      <c r="I11" s="37"/>
      <c r="J11" s="37"/>
      <c r="K11" s="37"/>
      <c r="L11" s="37"/>
      <c r="M11" s="37">
        <f t="shared" ref="M11:M16" si="4">SUM(E11:L11)</f>
        <v>0</v>
      </c>
      <c r="N11" s="37">
        <f>SUM(M11,D11)</f>
        <v>3234.6</v>
      </c>
      <c r="P11" s="35"/>
    </row>
    <row r="12" spans="1:16" ht="15.95" customHeight="1" x14ac:dyDescent="0.15">
      <c r="A12" s="13"/>
      <c r="B12" s="19"/>
      <c r="C12" s="15" t="s">
        <v>19</v>
      </c>
      <c r="D12" s="38" t="s">
        <v>20</v>
      </c>
      <c r="E12" s="38">
        <f t="shared" ref="E12:L12" si="5">IF($M11=0,0,E11/$M11%)</f>
        <v>0</v>
      </c>
      <c r="F12" s="38">
        <f t="shared" si="5"/>
        <v>0</v>
      </c>
      <c r="G12" s="38">
        <f t="shared" si="5"/>
        <v>0</v>
      </c>
      <c r="H12" s="38">
        <f t="shared" si="5"/>
        <v>0</v>
      </c>
      <c r="I12" s="38">
        <f t="shared" si="5"/>
        <v>0</v>
      </c>
      <c r="J12" s="38">
        <f t="shared" si="5"/>
        <v>0</v>
      </c>
      <c r="K12" s="38">
        <f t="shared" si="5"/>
        <v>0</v>
      </c>
      <c r="L12" s="38">
        <f t="shared" si="5"/>
        <v>0</v>
      </c>
      <c r="M12" s="37">
        <f t="shared" si="4"/>
        <v>0</v>
      </c>
      <c r="N12" s="38" t="s">
        <v>20</v>
      </c>
      <c r="P12" s="35"/>
    </row>
    <row r="13" spans="1:16" ht="15.95" customHeight="1" x14ac:dyDescent="0.15">
      <c r="A13" s="17"/>
      <c r="B13" s="18" t="s">
        <v>23</v>
      </c>
      <c r="C13" s="11" t="s">
        <v>18</v>
      </c>
      <c r="D13" s="37"/>
      <c r="E13" s="37"/>
      <c r="F13" s="37"/>
      <c r="G13" s="37"/>
      <c r="H13" s="37"/>
      <c r="I13" s="37"/>
      <c r="J13" s="37"/>
      <c r="K13" s="37"/>
      <c r="L13" s="37"/>
      <c r="M13" s="37">
        <f t="shared" si="4"/>
        <v>0</v>
      </c>
      <c r="N13" s="37">
        <f>SUM(M13,D13)</f>
        <v>0</v>
      </c>
      <c r="P13" s="35"/>
    </row>
    <row r="14" spans="1:16" ht="15.95" customHeight="1" x14ac:dyDescent="0.15">
      <c r="A14" s="13"/>
      <c r="B14" s="19"/>
      <c r="C14" s="15" t="s">
        <v>19</v>
      </c>
      <c r="D14" s="38" t="s">
        <v>20</v>
      </c>
      <c r="E14" s="38">
        <f t="shared" ref="E14:L14" si="6">IF($M13=0,0,E13/$M13%)</f>
        <v>0</v>
      </c>
      <c r="F14" s="38">
        <f t="shared" si="6"/>
        <v>0</v>
      </c>
      <c r="G14" s="38">
        <f t="shared" si="6"/>
        <v>0</v>
      </c>
      <c r="H14" s="38">
        <f t="shared" si="6"/>
        <v>0</v>
      </c>
      <c r="I14" s="38">
        <f t="shared" si="6"/>
        <v>0</v>
      </c>
      <c r="J14" s="38">
        <f t="shared" si="6"/>
        <v>0</v>
      </c>
      <c r="K14" s="38">
        <f t="shared" si="6"/>
        <v>0</v>
      </c>
      <c r="L14" s="38">
        <f t="shared" si="6"/>
        <v>0</v>
      </c>
      <c r="M14" s="37">
        <f t="shared" si="4"/>
        <v>0</v>
      </c>
      <c r="N14" s="38" t="s">
        <v>20</v>
      </c>
      <c r="P14" s="35"/>
    </row>
    <row r="15" spans="1:16" ht="15.95" customHeight="1" x14ac:dyDescent="0.15">
      <c r="A15" s="17"/>
      <c r="B15" s="18" t="s">
        <v>24</v>
      </c>
      <c r="C15" s="11" t="s">
        <v>18</v>
      </c>
      <c r="D15" s="37"/>
      <c r="E15" s="37"/>
      <c r="F15" s="37"/>
      <c r="G15" s="37"/>
      <c r="H15" s="37"/>
      <c r="I15" s="37"/>
      <c r="J15" s="37"/>
      <c r="K15" s="37"/>
      <c r="L15" s="37"/>
      <c r="M15" s="37">
        <f t="shared" si="4"/>
        <v>0</v>
      </c>
      <c r="N15" s="37">
        <f>SUM(M15,D15)</f>
        <v>0</v>
      </c>
      <c r="P15" s="35"/>
    </row>
    <row r="16" spans="1:16" ht="15.95" customHeight="1" x14ac:dyDescent="0.15">
      <c r="A16" s="13"/>
      <c r="B16" s="19"/>
      <c r="C16" s="15" t="s">
        <v>19</v>
      </c>
      <c r="D16" s="38" t="s">
        <v>20</v>
      </c>
      <c r="E16" s="38">
        <f t="shared" ref="E16:L16" si="7">IF($M15=0,0,E15/$M15%)</f>
        <v>0</v>
      </c>
      <c r="F16" s="38">
        <f t="shared" si="7"/>
        <v>0</v>
      </c>
      <c r="G16" s="38">
        <f t="shared" si="7"/>
        <v>0</v>
      </c>
      <c r="H16" s="38">
        <f t="shared" si="7"/>
        <v>0</v>
      </c>
      <c r="I16" s="38">
        <f t="shared" si="7"/>
        <v>0</v>
      </c>
      <c r="J16" s="38">
        <f t="shared" si="7"/>
        <v>0</v>
      </c>
      <c r="K16" s="38">
        <f t="shared" si="7"/>
        <v>0</v>
      </c>
      <c r="L16" s="38">
        <f t="shared" si="7"/>
        <v>0</v>
      </c>
      <c r="M16" s="37">
        <f t="shared" si="4"/>
        <v>0</v>
      </c>
      <c r="N16" s="38" t="s">
        <v>20</v>
      </c>
      <c r="P16" s="35"/>
    </row>
    <row r="17" spans="1:16" ht="15.95" customHeight="1" x14ac:dyDescent="0.15">
      <c r="A17" s="9" t="s">
        <v>25</v>
      </c>
      <c r="B17" s="10"/>
      <c r="C17" s="20" t="s">
        <v>111</v>
      </c>
      <c r="D17" s="37">
        <f>SUMIF($C$19:$C$80,"出荷量",D19:D80)</f>
        <v>32460.400000000001</v>
      </c>
      <c r="E17" s="37">
        <f t="shared" ref="E17:M17" si="8">SUMIF($C$19:$C$80,"出荷量",E19:E80)</f>
        <v>2487.8999999999996</v>
      </c>
      <c r="F17" s="37">
        <f t="shared" si="8"/>
        <v>1723.6</v>
      </c>
      <c r="G17" s="37">
        <f t="shared" si="8"/>
        <v>68080.899999999994</v>
      </c>
      <c r="H17" s="37">
        <f t="shared" si="8"/>
        <v>6452.7</v>
      </c>
      <c r="I17" s="37">
        <f t="shared" si="8"/>
        <v>13155.599999999999</v>
      </c>
      <c r="J17" s="37">
        <f t="shared" si="8"/>
        <v>1658.1000000000001</v>
      </c>
      <c r="K17" s="37">
        <f t="shared" si="8"/>
        <v>175.29999999999998</v>
      </c>
      <c r="L17" s="37">
        <f t="shared" si="8"/>
        <v>2531.3000000000006</v>
      </c>
      <c r="M17" s="37">
        <f t="shared" si="8"/>
        <v>96265.39999999998</v>
      </c>
      <c r="N17" s="37">
        <f>SUM(M17,D17)</f>
        <v>128725.79999999999</v>
      </c>
      <c r="P17" s="35"/>
    </row>
    <row r="18" spans="1:16" ht="15.95" customHeight="1" x14ac:dyDescent="0.15">
      <c r="A18" s="13"/>
      <c r="B18" s="14"/>
      <c r="C18" s="15" t="s">
        <v>19</v>
      </c>
      <c r="D18" s="38" t="s">
        <v>20</v>
      </c>
      <c r="E18" s="38">
        <f t="shared" ref="E18:L18" si="9">IF($M17=0,0,E17/$M17%)</f>
        <v>2.5844176620052481</v>
      </c>
      <c r="F18" s="38">
        <f t="shared" si="9"/>
        <v>1.7904667720697158</v>
      </c>
      <c r="G18" s="38">
        <f t="shared" si="9"/>
        <v>70.722087063472458</v>
      </c>
      <c r="H18" s="38">
        <f t="shared" si="9"/>
        <v>6.7030314110781246</v>
      </c>
      <c r="I18" s="38">
        <f t="shared" si="9"/>
        <v>13.665969289069595</v>
      </c>
      <c r="J18" s="38">
        <f t="shared" si="9"/>
        <v>1.7224257105876053</v>
      </c>
      <c r="K18" s="38">
        <f t="shared" si="9"/>
        <v>0.18210073401242816</v>
      </c>
      <c r="L18" s="38">
        <f t="shared" si="9"/>
        <v>2.6295013577048465</v>
      </c>
      <c r="M18" s="37">
        <f>SUM(E18:L18)</f>
        <v>100.00000000000003</v>
      </c>
      <c r="N18" s="38" t="s">
        <v>20</v>
      </c>
      <c r="P18" s="35"/>
    </row>
    <row r="19" spans="1:16" ht="15.95" customHeight="1" x14ac:dyDescent="0.15">
      <c r="A19" s="17"/>
      <c r="B19" s="18" t="s">
        <v>26</v>
      </c>
      <c r="C19" s="11" t="s">
        <v>18</v>
      </c>
      <c r="D19" s="37">
        <v>18902.099999999999</v>
      </c>
      <c r="E19" s="37">
        <v>818</v>
      </c>
      <c r="F19" s="37">
        <v>499.9</v>
      </c>
      <c r="G19" s="37">
        <v>32645.5</v>
      </c>
      <c r="H19" s="37">
        <v>4422.6000000000004</v>
      </c>
      <c r="I19" s="37">
        <v>4571.0999999999995</v>
      </c>
      <c r="J19" s="37">
        <v>147</v>
      </c>
      <c r="K19" s="37">
        <v>44.1</v>
      </c>
      <c r="L19" s="37">
        <v>1036.8</v>
      </c>
      <c r="M19" s="37">
        <f t="shared" si="2"/>
        <v>44185</v>
      </c>
      <c r="N19" s="37">
        <f>SUM(M19,D19)</f>
        <v>63087.1</v>
      </c>
      <c r="P19" s="35"/>
    </row>
    <row r="20" spans="1:16" ht="15.95" customHeight="1" x14ac:dyDescent="0.15">
      <c r="A20" s="13"/>
      <c r="B20" s="19"/>
      <c r="C20" s="15" t="s">
        <v>19</v>
      </c>
      <c r="D20" s="38" t="s">
        <v>20</v>
      </c>
      <c r="E20" s="38">
        <f t="shared" ref="E20:L20" si="10">IF($M19=0,0,E19/$M19%)</f>
        <v>1.8513070046395834</v>
      </c>
      <c r="F20" s="38">
        <f t="shared" si="10"/>
        <v>1.1313794274074911</v>
      </c>
      <c r="G20" s="38">
        <f t="shared" si="10"/>
        <v>73.883670929048321</v>
      </c>
      <c r="H20" s="38">
        <f t="shared" si="10"/>
        <v>10.009279167138169</v>
      </c>
      <c r="I20" s="38">
        <f t="shared" si="10"/>
        <v>10.345366074459657</v>
      </c>
      <c r="J20" s="38">
        <f t="shared" si="10"/>
        <v>0.33269209007581757</v>
      </c>
      <c r="K20" s="38">
        <f t="shared" si="10"/>
        <v>9.9807627022745274E-2</v>
      </c>
      <c r="L20" s="38">
        <f t="shared" si="10"/>
        <v>2.3464976802082154</v>
      </c>
      <c r="M20" s="37">
        <f t="shared" si="2"/>
        <v>100.00000000000001</v>
      </c>
      <c r="N20" s="38" t="s">
        <v>20</v>
      </c>
      <c r="P20" s="35"/>
    </row>
    <row r="21" spans="1:16" ht="15.95" customHeight="1" x14ac:dyDescent="0.15">
      <c r="A21" s="17"/>
      <c r="B21" s="18" t="s">
        <v>27</v>
      </c>
      <c r="C21" s="11" t="s">
        <v>18</v>
      </c>
      <c r="D21" s="37">
        <v>706.6</v>
      </c>
      <c r="E21" s="37">
        <v>61.3</v>
      </c>
      <c r="F21" s="37">
        <v>9.9</v>
      </c>
      <c r="G21" s="37">
        <v>580.1</v>
      </c>
      <c r="H21" s="37">
        <v>134.5</v>
      </c>
      <c r="I21" s="37">
        <v>253.8</v>
      </c>
      <c r="J21" s="37">
        <v>0</v>
      </c>
      <c r="K21" s="37">
        <v>0</v>
      </c>
      <c r="L21" s="37">
        <v>35.4</v>
      </c>
      <c r="M21" s="37">
        <f t="shared" si="2"/>
        <v>1075.0000000000002</v>
      </c>
      <c r="N21" s="37">
        <f>SUM(M21,D21)</f>
        <v>1781.6000000000004</v>
      </c>
      <c r="P21" s="35"/>
    </row>
    <row r="22" spans="1:16" ht="15.95" customHeight="1" x14ac:dyDescent="0.15">
      <c r="A22" s="13"/>
      <c r="B22" s="19"/>
      <c r="C22" s="15" t="s">
        <v>19</v>
      </c>
      <c r="D22" s="38" t="s">
        <v>20</v>
      </c>
      <c r="E22" s="38">
        <f t="shared" ref="E22:L22" si="11">IF($M21=0,0,E21/$M21%)</f>
        <v>5.702325581395348</v>
      </c>
      <c r="F22" s="38">
        <f t="shared" si="11"/>
        <v>0.92093023255813944</v>
      </c>
      <c r="G22" s="38">
        <f t="shared" si="11"/>
        <v>53.962790697674414</v>
      </c>
      <c r="H22" s="38">
        <f t="shared" si="11"/>
        <v>12.511627906976742</v>
      </c>
      <c r="I22" s="38">
        <f t="shared" si="11"/>
        <v>23.609302325581393</v>
      </c>
      <c r="J22" s="38">
        <f t="shared" si="11"/>
        <v>0</v>
      </c>
      <c r="K22" s="38">
        <f t="shared" si="11"/>
        <v>0</v>
      </c>
      <c r="L22" s="38">
        <f t="shared" si="11"/>
        <v>3.2930232558139529</v>
      </c>
      <c r="M22" s="37">
        <f t="shared" si="2"/>
        <v>99.999999999999986</v>
      </c>
      <c r="N22" s="38" t="s">
        <v>20</v>
      </c>
      <c r="P22" s="35"/>
    </row>
    <row r="23" spans="1:16" ht="15.95" customHeight="1" x14ac:dyDescent="0.15">
      <c r="A23" s="17"/>
      <c r="B23" s="18" t="s">
        <v>28</v>
      </c>
      <c r="C23" s="11" t="s">
        <v>18</v>
      </c>
      <c r="D23" s="37">
        <v>2802.2</v>
      </c>
      <c r="E23" s="37">
        <v>530.20000000000005</v>
      </c>
      <c r="F23" s="37">
        <v>169.3</v>
      </c>
      <c r="G23" s="37">
        <v>10905.1</v>
      </c>
      <c r="H23" s="37">
        <v>274.3</v>
      </c>
      <c r="I23" s="37">
        <v>2140.6999999999998</v>
      </c>
      <c r="J23" s="37">
        <v>388.7</v>
      </c>
      <c r="K23" s="37">
        <v>85</v>
      </c>
      <c r="L23" s="37">
        <v>552.5</v>
      </c>
      <c r="M23" s="37">
        <f t="shared" si="2"/>
        <v>15045.8</v>
      </c>
      <c r="N23" s="37">
        <f>SUM(M23,D23)</f>
        <v>17848</v>
      </c>
      <c r="P23" s="35"/>
    </row>
    <row r="24" spans="1:16" ht="15.95" customHeight="1" x14ac:dyDescent="0.15">
      <c r="A24" s="13"/>
      <c r="B24" s="19"/>
      <c r="C24" s="15" t="s">
        <v>19</v>
      </c>
      <c r="D24" s="38" t="s">
        <v>20</v>
      </c>
      <c r="E24" s="38">
        <f t="shared" ref="E24:L24" si="12">IF($M23=0,0,E23/$M23%)</f>
        <v>3.5239070039479459</v>
      </c>
      <c r="F24" s="38">
        <f t="shared" si="12"/>
        <v>1.125230961464329</v>
      </c>
      <c r="G24" s="38">
        <f t="shared" si="12"/>
        <v>72.479363011604576</v>
      </c>
      <c r="H24" s="38">
        <f t="shared" si="12"/>
        <v>1.8231001342567361</v>
      </c>
      <c r="I24" s="38">
        <f t="shared" si="12"/>
        <v>14.227890839968628</v>
      </c>
      <c r="J24" s="38">
        <f t="shared" si="12"/>
        <v>2.5834452139467494</v>
      </c>
      <c r="K24" s="38">
        <f t="shared" si="12"/>
        <v>0.56494171130813919</v>
      </c>
      <c r="L24" s="38">
        <f t="shared" si="12"/>
        <v>3.6721211235029045</v>
      </c>
      <c r="M24" s="37">
        <f t="shared" si="2"/>
        <v>100</v>
      </c>
      <c r="N24" s="38" t="s">
        <v>20</v>
      </c>
      <c r="P24" s="35"/>
    </row>
    <row r="25" spans="1:16" ht="15.95" customHeight="1" x14ac:dyDescent="0.15">
      <c r="A25" s="17"/>
      <c r="B25" s="18" t="s">
        <v>29</v>
      </c>
      <c r="C25" s="11" t="s">
        <v>18</v>
      </c>
      <c r="D25" s="37">
        <v>134</v>
      </c>
      <c r="E25" s="37">
        <v>52.9</v>
      </c>
      <c r="F25" s="37">
        <v>0</v>
      </c>
      <c r="G25" s="37">
        <v>1038.3</v>
      </c>
      <c r="H25" s="37">
        <v>0</v>
      </c>
      <c r="I25" s="37">
        <v>176.2</v>
      </c>
      <c r="J25" s="37">
        <v>0</v>
      </c>
      <c r="K25" s="37">
        <v>0</v>
      </c>
      <c r="L25" s="37">
        <v>38.700000000000003</v>
      </c>
      <c r="M25" s="37">
        <f t="shared" si="2"/>
        <v>1306.1000000000001</v>
      </c>
      <c r="N25" s="37">
        <f>SUM(M25,D25)</f>
        <v>1440.1000000000001</v>
      </c>
      <c r="P25" s="35"/>
    </row>
    <row r="26" spans="1:16" ht="15.95" customHeight="1" x14ac:dyDescent="0.15">
      <c r="A26" s="13"/>
      <c r="B26" s="19"/>
      <c r="C26" s="15" t="s">
        <v>19</v>
      </c>
      <c r="D26" s="38" t="s">
        <v>20</v>
      </c>
      <c r="E26" s="38">
        <f t="shared" ref="E26:L26" si="13">IF($M25=0,0,E25/$M25%)</f>
        <v>4.0502258632570243</v>
      </c>
      <c r="F26" s="38">
        <f t="shared" si="13"/>
        <v>0</v>
      </c>
      <c r="G26" s="38">
        <f t="shared" si="13"/>
        <v>79.496210091110925</v>
      </c>
      <c r="H26" s="38">
        <f t="shared" si="13"/>
        <v>0</v>
      </c>
      <c r="I26" s="38">
        <f t="shared" si="13"/>
        <v>13.490544368731335</v>
      </c>
      <c r="J26" s="38">
        <f t="shared" si="13"/>
        <v>0</v>
      </c>
      <c r="K26" s="38">
        <f t="shared" si="13"/>
        <v>0</v>
      </c>
      <c r="L26" s="38">
        <f t="shared" si="13"/>
        <v>2.9630196769006965</v>
      </c>
      <c r="M26" s="37">
        <f t="shared" si="2"/>
        <v>99.999999999999986</v>
      </c>
      <c r="N26" s="38" t="s">
        <v>20</v>
      </c>
      <c r="P26" s="35"/>
    </row>
    <row r="27" spans="1:16" ht="15.95" customHeight="1" x14ac:dyDescent="0.15">
      <c r="A27" s="17"/>
      <c r="B27" s="18" t="s">
        <v>30</v>
      </c>
      <c r="C27" s="11" t="s">
        <v>18</v>
      </c>
      <c r="D27" s="37">
        <v>695.9</v>
      </c>
      <c r="E27" s="37">
        <v>407</v>
      </c>
      <c r="F27" s="37">
        <v>883.4</v>
      </c>
      <c r="G27" s="37">
        <v>12555.5</v>
      </c>
      <c r="H27" s="37">
        <v>1193.3</v>
      </c>
      <c r="I27" s="37">
        <v>1772.1</v>
      </c>
      <c r="J27" s="37">
        <v>737</v>
      </c>
      <c r="K27" s="37">
        <v>0</v>
      </c>
      <c r="L27" s="37">
        <v>506.9</v>
      </c>
      <c r="M27" s="37">
        <f t="shared" si="2"/>
        <v>18055.2</v>
      </c>
      <c r="N27" s="37">
        <f>SUM(M27,D27)</f>
        <v>18751.100000000002</v>
      </c>
      <c r="P27" s="35"/>
    </row>
    <row r="28" spans="1:16" ht="15.95" customHeight="1" x14ac:dyDescent="0.15">
      <c r="A28" s="13"/>
      <c r="B28" s="19"/>
      <c r="C28" s="15" t="s">
        <v>19</v>
      </c>
      <c r="D28" s="38" t="s">
        <v>20</v>
      </c>
      <c r="E28" s="38">
        <f t="shared" ref="E28:L28" si="14">IF($M27=0,0,E27/$M27%)</f>
        <v>2.2541982365191191</v>
      </c>
      <c r="F28" s="38">
        <f t="shared" si="14"/>
        <v>4.8927732730736846</v>
      </c>
      <c r="G28" s="38">
        <f t="shared" si="14"/>
        <v>69.539523239842254</v>
      </c>
      <c r="H28" s="38">
        <f t="shared" si="14"/>
        <v>6.6091763037795195</v>
      </c>
      <c r="I28" s="38">
        <f t="shared" si="14"/>
        <v>9.8149009703575683</v>
      </c>
      <c r="J28" s="38">
        <f t="shared" si="14"/>
        <v>4.0819265363994859</v>
      </c>
      <c r="K28" s="38">
        <f t="shared" si="14"/>
        <v>0</v>
      </c>
      <c r="L28" s="38">
        <f t="shared" si="14"/>
        <v>2.8075014400283571</v>
      </c>
      <c r="M28" s="37">
        <f t="shared" si="2"/>
        <v>99.999999999999986</v>
      </c>
      <c r="N28" s="38" t="s">
        <v>20</v>
      </c>
      <c r="P28" s="35"/>
    </row>
    <row r="29" spans="1:16" ht="15.95" customHeight="1" x14ac:dyDescent="0.15">
      <c r="A29" s="17"/>
      <c r="B29" s="18" t="s">
        <v>31</v>
      </c>
      <c r="C29" s="11" t="s">
        <v>18</v>
      </c>
      <c r="D29" s="37">
        <v>475.90000000000003</v>
      </c>
      <c r="E29" s="37">
        <v>56</v>
      </c>
      <c r="F29" s="37">
        <v>52.5</v>
      </c>
      <c r="G29" s="37">
        <v>529</v>
      </c>
      <c r="H29" s="37">
        <v>3.5</v>
      </c>
      <c r="I29" s="37">
        <v>360.6</v>
      </c>
      <c r="J29" s="37">
        <v>108.5</v>
      </c>
      <c r="K29" s="37">
        <v>0</v>
      </c>
      <c r="L29" s="37">
        <v>101.4</v>
      </c>
      <c r="M29" s="37">
        <f t="shared" si="2"/>
        <v>1211.5</v>
      </c>
      <c r="N29" s="37">
        <f>SUM(M29,D29)</f>
        <v>1687.4</v>
      </c>
      <c r="P29" s="35"/>
    </row>
    <row r="30" spans="1:16" ht="15.95" customHeight="1" x14ac:dyDescent="0.15">
      <c r="A30" s="13"/>
      <c r="B30" s="19"/>
      <c r="C30" s="15" t="s">
        <v>19</v>
      </c>
      <c r="D30" s="38" t="s">
        <v>20</v>
      </c>
      <c r="E30" s="38">
        <f t="shared" ref="E30:L30" si="15">IF($M29=0,0,E29/$M29%)</f>
        <v>4.6223689640940986</v>
      </c>
      <c r="F30" s="38">
        <f t="shared" si="15"/>
        <v>4.3334709038382169</v>
      </c>
      <c r="G30" s="38">
        <f t="shared" si="15"/>
        <v>43.664878250103179</v>
      </c>
      <c r="H30" s="38">
        <f t="shared" si="15"/>
        <v>0.28889806025588116</v>
      </c>
      <c r="I30" s="38">
        <f t="shared" si="15"/>
        <v>29.764754436648783</v>
      </c>
      <c r="J30" s="38">
        <f t="shared" si="15"/>
        <v>8.9558398679323155</v>
      </c>
      <c r="K30" s="38">
        <f t="shared" si="15"/>
        <v>0</v>
      </c>
      <c r="L30" s="38">
        <f t="shared" si="15"/>
        <v>8.3697895171275274</v>
      </c>
      <c r="M30" s="37">
        <f t="shared" si="2"/>
        <v>100</v>
      </c>
      <c r="N30" s="38" t="s">
        <v>20</v>
      </c>
      <c r="P30" s="35"/>
    </row>
    <row r="31" spans="1:16" ht="15.95" customHeight="1" x14ac:dyDescent="0.15">
      <c r="A31" s="17"/>
      <c r="B31" s="18" t="s">
        <v>32</v>
      </c>
      <c r="C31" s="11" t="s">
        <v>18</v>
      </c>
      <c r="D31" s="37"/>
      <c r="E31" s="37"/>
      <c r="F31" s="37"/>
      <c r="G31" s="37"/>
      <c r="H31" s="37"/>
      <c r="I31" s="37"/>
      <c r="J31" s="37"/>
      <c r="K31" s="37"/>
      <c r="L31" s="37"/>
      <c r="M31" s="37">
        <f t="shared" si="2"/>
        <v>0</v>
      </c>
      <c r="N31" s="37">
        <f>SUM(M31,D31)</f>
        <v>0</v>
      </c>
      <c r="P31" s="35"/>
    </row>
    <row r="32" spans="1:16" ht="15.95" customHeight="1" x14ac:dyDescent="0.15">
      <c r="A32" s="13"/>
      <c r="B32" s="19"/>
      <c r="C32" s="15" t="s">
        <v>19</v>
      </c>
      <c r="D32" s="38" t="s">
        <v>20</v>
      </c>
      <c r="E32" s="38">
        <f t="shared" ref="E32:L32" si="16">IF($M31=0,0,E31/$M31%)</f>
        <v>0</v>
      </c>
      <c r="F32" s="38">
        <f t="shared" si="16"/>
        <v>0</v>
      </c>
      <c r="G32" s="38">
        <f t="shared" si="16"/>
        <v>0</v>
      </c>
      <c r="H32" s="38">
        <f t="shared" si="16"/>
        <v>0</v>
      </c>
      <c r="I32" s="38">
        <f t="shared" si="16"/>
        <v>0</v>
      </c>
      <c r="J32" s="38">
        <f t="shared" si="16"/>
        <v>0</v>
      </c>
      <c r="K32" s="38">
        <f t="shared" si="16"/>
        <v>0</v>
      </c>
      <c r="L32" s="38">
        <f t="shared" si="16"/>
        <v>0</v>
      </c>
      <c r="M32" s="37">
        <f t="shared" si="2"/>
        <v>0</v>
      </c>
      <c r="N32" s="38" t="s">
        <v>20</v>
      </c>
      <c r="P32" s="35"/>
    </row>
    <row r="33" spans="1:16" ht="15.95" customHeight="1" x14ac:dyDescent="0.15">
      <c r="A33" s="17"/>
      <c r="B33" s="18" t="s">
        <v>33</v>
      </c>
      <c r="C33" s="11" t="s">
        <v>18</v>
      </c>
      <c r="D33" s="37">
        <v>70.400000000000006</v>
      </c>
      <c r="E33" s="37"/>
      <c r="F33" s="37"/>
      <c r="G33" s="37"/>
      <c r="H33" s="37"/>
      <c r="I33" s="37"/>
      <c r="J33" s="37"/>
      <c r="K33" s="37"/>
      <c r="L33" s="37"/>
      <c r="M33" s="37">
        <f t="shared" si="2"/>
        <v>0</v>
      </c>
      <c r="N33" s="37">
        <f>SUM(M33,D33)</f>
        <v>70.400000000000006</v>
      </c>
      <c r="P33" s="35"/>
    </row>
    <row r="34" spans="1:16" ht="15.95" customHeight="1" x14ac:dyDescent="0.15">
      <c r="A34" s="13"/>
      <c r="B34" s="19"/>
      <c r="C34" s="15" t="s">
        <v>19</v>
      </c>
      <c r="D34" s="38" t="s">
        <v>20</v>
      </c>
      <c r="E34" s="38">
        <f t="shared" ref="E34:L34" si="17">IF($M33=0,0,E33/$M33%)</f>
        <v>0</v>
      </c>
      <c r="F34" s="38">
        <f t="shared" si="17"/>
        <v>0</v>
      </c>
      <c r="G34" s="38">
        <f t="shared" si="17"/>
        <v>0</v>
      </c>
      <c r="H34" s="38">
        <f t="shared" si="17"/>
        <v>0</v>
      </c>
      <c r="I34" s="38">
        <f t="shared" si="17"/>
        <v>0</v>
      </c>
      <c r="J34" s="38">
        <f t="shared" si="17"/>
        <v>0</v>
      </c>
      <c r="K34" s="38">
        <f t="shared" si="17"/>
        <v>0</v>
      </c>
      <c r="L34" s="38">
        <f t="shared" si="17"/>
        <v>0</v>
      </c>
      <c r="M34" s="37">
        <f t="shared" si="2"/>
        <v>0</v>
      </c>
      <c r="N34" s="38" t="s">
        <v>20</v>
      </c>
      <c r="P34" s="35"/>
    </row>
    <row r="35" spans="1:16" ht="15.95" customHeight="1" x14ac:dyDescent="0.15">
      <c r="A35" s="17"/>
      <c r="B35" s="18" t="s">
        <v>34</v>
      </c>
      <c r="C35" s="11" t="s">
        <v>18</v>
      </c>
      <c r="D35" s="37">
        <v>770.7</v>
      </c>
      <c r="E35" s="37">
        <v>32.9</v>
      </c>
      <c r="F35" s="37">
        <v>0</v>
      </c>
      <c r="G35" s="37">
        <v>636.20000000000005</v>
      </c>
      <c r="H35" s="37">
        <v>0</v>
      </c>
      <c r="I35" s="37">
        <v>60.4</v>
      </c>
      <c r="J35" s="37">
        <v>0</v>
      </c>
      <c r="K35" s="37">
        <v>0</v>
      </c>
      <c r="L35" s="37">
        <v>0</v>
      </c>
      <c r="M35" s="37">
        <f t="shared" si="2"/>
        <v>729.5</v>
      </c>
      <c r="N35" s="37">
        <f>SUM(M35,D35)</f>
        <v>1500.2</v>
      </c>
      <c r="P35" s="35"/>
    </row>
    <row r="36" spans="1:16" ht="15.95" customHeight="1" x14ac:dyDescent="0.15">
      <c r="A36" s="13"/>
      <c r="B36" s="19"/>
      <c r="C36" s="15" t="s">
        <v>19</v>
      </c>
      <c r="D36" s="38" t="s">
        <v>20</v>
      </c>
      <c r="E36" s="38">
        <f t="shared" ref="E36:L36" si="18">IF($M35=0,0,E35/$M35%)</f>
        <v>4.5099383139136391</v>
      </c>
      <c r="F36" s="38">
        <f t="shared" si="18"/>
        <v>0</v>
      </c>
      <c r="G36" s="38">
        <f t="shared" si="18"/>
        <v>87.210418094585336</v>
      </c>
      <c r="H36" s="38">
        <f t="shared" si="18"/>
        <v>0</v>
      </c>
      <c r="I36" s="38">
        <f t="shared" si="18"/>
        <v>8.2796435915010278</v>
      </c>
      <c r="J36" s="38">
        <f t="shared" si="18"/>
        <v>0</v>
      </c>
      <c r="K36" s="38">
        <f t="shared" si="18"/>
        <v>0</v>
      </c>
      <c r="L36" s="38">
        <f t="shared" si="18"/>
        <v>0</v>
      </c>
      <c r="M36" s="37">
        <f t="shared" si="2"/>
        <v>100</v>
      </c>
      <c r="N36" s="38" t="s">
        <v>20</v>
      </c>
      <c r="P36" s="35"/>
    </row>
    <row r="37" spans="1:16" ht="15.95" customHeight="1" x14ac:dyDescent="0.15">
      <c r="A37" s="17"/>
      <c r="B37" s="18" t="s">
        <v>35</v>
      </c>
      <c r="C37" s="11" t="s">
        <v>18</v>
      </c>
      <c r="D37" s="37">
        <v>132.5</v>
      </c>
      <c r="E37" s="37">
        <v>0</v>
      </c>
      <c r="F37" s="37">
        <v>0</v>
      </c>
      <c r="G37" s="37">
        <v>51.5</v>
      </c>
      <c r="H37" s="37">
        <v>16.7</v>
      </c>
      <c r="I37" s="37">
        <v>0</v>
      </c>
      <c r="J37" s="37">
        <v>0</v>
      </c>
      <c r="K37" s="37">
        <v>0</v>
      </c>
      <c r="L37" s="37">
        <v>9</v>
      </c>
      <c r="M37" s="37">
        <f t="shared" si="2"/>
        <v>77.2</v>
      </c>
      <c r="N37" s="37">
        <f>SUM(M37,D37)</f>
        <v>209.7</v>
      </c>
      <c r="P37" s="35"/>
    </row>
    <row r="38" spans="1:16" ht="15.95" customHeight="1" x14ac:dyDescent="0.15">
      <c r="A38" s="13"/>
      <c r="B38" s="19"/>
      <c r="C38" s="15" t="s">
        <v>19</v>
      </c>
      <c r="D38" s="38" t="s">
        <v>20</v>
      </c>
      <c r="E38" s="38">
        <f t="shared" ref="E38:L38" si="19">IF($M37=0,0,E37/$M37%)</f>
        <v>0</v>
      </c>
      <c r="F38" s="38">
        <f t="shared" si="19"/>
        <v>0</v>
      </c>
      <c r="G38" s="38">
        <f t="shared" si="19"/>
        <v>66.709844559585491</v>
      </c>
      <c r="H38" s="38">
        <f t="shared" si="19"/>
        <v>21.632124352331605</v>
      </c>
      <c r="I38" s="38">
        <f t="shared" si="19"/>
        <v>0</v>
      </c>
      <c r="J38" s="38">
        <f t="shared" si="19"/>
        <v>0</v>
      </c>
      <c r="K38" s="38">
        <f t="shared" si="19"/>
        <v>0</v>
      </c>
      <c r="L38" s="38">
        <f t="shared" si="19"/>
        <v>11.658031088082902</v>
      </c>
      <c r="M38" s="37">
        <f t="shared" si="2"/>
        <v>100</v>
      </c>
      <c r="N38" s="38" t="s">
        <v>20</v>
      </c>
      <c r="P38" s="35"/>
    </row>
    <row r="39" spans="1:16" ht="15.95" customHeight="1" x14ac:dyDescent="0.15">
      <c r="A39" s="17"/>
      <c r="B39" s="18" t="s">
        <v>36</v>
      </c>
      <c r="C39" s="11" t="s">
        <v>18</v>
      </c>
      <c r="D39" s="37"/>
      <c r="E39" s="37"/>
      <c r="F39" s="37"/>
      <c r="G39" s="37"/>
      <c r="H39" s="37"/>
      <c r="I39" s="37"/>
      <c r="J39" s="37"/>
      <c r="K39" s="37"/>
      <c r="L39" s="37"/>
      <c r="M39" s="37">
        <f t="shared" si="2"/>
        <v>0</v>
      </c>
      <c r="N39" s="37">
        <f>SUM(M39,D39)</f>
        <v>0</v>
      </c>
      <c r="P39" s="35"/>
    </row>
    <row r="40" spans="1:16" ht="15.95" customHeight="1" x14ac:dyDescent="0.15">
      <c r="A40" s="13"/>
      <c r="B40" s="19"/>
      <c r="C40" s="15" t="s">
        <v>19</v>
      </c>
      <c r="D40" s="38" t="s">
        <v>20</v>
      </c>
      <c r="E40" s="38">
        <f t="shared" ref="E40:L40" si="20">IF($M39=0,0,E39/$M39%)</f>
        <v>0</v>
      </c>
      <c r="F40" s="38">
        <f t="shared" si="20"/>
        <v>0</v>
      </c>
      <c r="G40" s="38">
        <f t="shared" si="20"/>
        <v>0</v>
      </c>
      <c r="H40" s="38">
        <f t="shared" si="20"/>
        <v>0</v>
      </c>
      <c r="I40" s="38">
        <f t="shared" si="20"/>
        <v>0</v>
      </c>
      <c r="J40" s="38">
        <f t="shared" si="20"/>
        <v>0</v>
      </c>
      <c r="K40" s="38">
        <f t="shared" si="20"/>
        <v>0</v>
      </c>
      <c r="L40" s="38">
        <f t="shared" si="20"/>
        <v>0</v>
      </c>
      <c r="M40" s="37">
        <f t="shared" si="2"/>
        <v>0</v>
      </c>
      <c r="N40" s="38" t="s">
        <v>20</v>
      </c>
      <c r="P40" s="35"/>
    </row>
    <row r="41" spans="1:16" ht="15.95" customHeight="1" x14ac:dyDescent="0.15">
      <c r="A41" s="17"/>
      <c r="B41" s="18" t="s">
        <v>37</v>
      </c>
      <c r="C41" s="11" t="s">
        <v>18</v>
      </c>
      <c r="D41" s="37">
        <v>108.80000000000001</v>
      </c>
      <c r="E41" s="37">
        <v>32.5</v>
      </c>
      <c r="F41" s="37">
        <v>0</v>
      </c>
      <c r="G41" s="37">
        <v>1503.9</v>
      </c>
      <c r="H41" s="37">
        <v>34.799999999999997</v>
      </c>
      <c r="I41" s="37">
        <v>220.9</v>
      </c>
      <c r="J41" s="37">
        <v>7</v>
      </c>
      <c r="K41" s="37">
        <v>0</v>
      </c>
      <c r="L41" s="37">
        <v>9</v>
      </c>
      <c r="M41" s="37">
        <f t="shared" si="2"/>
        <v>1808.1000000000001</v>
      </c>
      <c r="N41" s="37">
        <f>SUM(M41,D41)</f>
        <v>1916.9</v>
      </c>
      <c r="P41" s="35"/>
    </row>
    <row r="42" spans="1:16" ht="15.95" customHeight="1" x14ac:dyDescent="0.15">
      <c r="A42" s="13"/>
      <c r="B42" s="19"/>
      <c r="C42" s="15" t="s">
        <v>19</v>
      </c>
      <c r="D42" s="38" t="s">
        <v>20</v>
      </c>
      <c r="E42" s="38">
        <f t="shared" ref="E42:L42" si="21">IF($M41=0,0,E41/$M41%)</f>
        <v>1.797466954261379</v>
      </c>
      <c r="F42" s="38">
        <f t="shared" si="21"/>
        <v>0</v>
      </c>
      <c r="G42" s="38">
        <f t="shared" si="21"/>
        <v>83.175709308113483</v>
      </c>
      <c r="H42" s="38">
        <f t="shared" si="21"/>
        <v>1.9246723079475687</v>
      </c>
      <c r="I42" s="38">
        <f t="shared" si="21"/>
        <v>12.217244621425804</v>
      </c>
      <c r="J42" s="38">
        <f t="shared" si="21"/>
        <v>0.38714672861014315</v>
      </c>
      <c r="K42" s="38">
        <f t="shared" si="21"/>
        <v>0</v>
      </c>
      <c r="L42" s="38">
        <f t="shared" si="21"/>
        <v>0.49776007964161267</v>
      </c>
      <c r="M42" s="37">
        <f t="shared" si="2"/>
        <v>100</v>
      </c>
      <c r="N42" s="38" t="s">
        <v>20</v>
      </c>
      <c r="P42" s="35"/>
    </row>
    <row r="43" spans="1:16" ht="15.95" customHeight="1" x14ac:dyDescent="0.15">
      <c r="A43" s="17"/>
      <c r="B43" s="18" t="s">
        <v>38</v>
      </c>
      <c r="C43" s="11" t="s">
        <v>18</v>
      </c>
      <c r="D43" s="37">
        <v>267.10000000000002</v>
      </c>
      <c r="E43" s="37">
        <v>0</v>
      </c>
      <c r="F43" s="37">
        <v>0</v>
      </c>
      <c r="G43" s="37">
        <v>2362.6999999999998</v>
      </c>
      <c r="H43" s="37">
        <v>133.5</v>
      </c>
      <c r="I43" s="37">
        <v>821.7</v>
      </c>
      <c r="J43" s="37">
        <v>80</v>
      </c>
      <c r="K43" s="37">
        <v>40</v>
      </c>
      <c r="L43" s="37">
        <v>33</v>
      </c>
      <c r="M43" s="37">
        <f t="shared" si="2"/>
        <v>3470.8999999999996</v>
      </c>
      <c r="N43" s="37">
        <f>SUM(M43,D43)</f>
        <v>3737.9999999999995</v>
      </c>
      <c r="P43" s="35"/>
    </row>
    <row r="44" spans="1:16" ht="15.95" customHeight="1" x14ac:dyDescent="0.15">
      <c r="A44" s="13"/>
      <c r="B44" s="19"/>
      <c r="C44" s="15" t="s">
        <v>19</v>
      </c>
      <c r="D44" s="38" t="s">
        <v>20</v>
      </c>
      <c r="E44" s="38">
        <f t="shared" ref="E44:L44" si="22">IF($M43=0,0,E43/$M43%)</f>
        <v>0</v>
      </c>
      <c r="F44" s="38">
        <f t="shared" si="22"/>
        <v>0</v>
      </c>
      <c r="G44" s="38">
        <f t="shared" si="22"/>
        <v>68.071681696389987</v>
      </c>
      <c r="H44" s="38">
        <f t="shared" si="22"/>
        <v>3.8462646575816075</v>
      </c>
      <c r="I44" s="38">
        <f t="shared" si="22"/>
        <v>23.673975049698928</v>
      </c>
      <c r="J44" s="38">
        <f t="shared" si="22"/>
        <v>2.3048776974271807</v>
      </c>
      <c r="K44" s="38">
        <f t="shared" si="22"/>
        <v>1.1524388487135904</v>
      </c>
      <c r="L44" s="38">
        <f t="shared" si="22"/>
        <v>0.95076205018871196</v>
      </c>
      <c r="M44" s="37">
        <f t="shared" si="2"/>
        <v>100.00000000000001</v>
      </c>
      <c r="N44" s="38" t="s">
        <v>20</v>
      </c>
      <c r="P44" s="35"/>
    </row>
    <row r="45" spans="1:16" ht="15.95" customHeight="1" x14ac:dyDescent="0.15">
      <c r="A45" s="17"/>
      <c r="B45" s="18" t="s">
        <v>39</v>
      </c>
      <c r="C45" s="11" t="s">
        <v>18</v>
      </c>
      <c r="D45" s="37">
        <v>768.89999999999986</v>
      </c>
      <c r="E45" s="37">
        <v>0.1</v>
      </c>
      <c r="F45" s="37">
        <v>0</v>
      </c>
      <c r="G45" s="37">
        <v>15.8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f t="shared" si="2"/>
        <v>15.9</v>
      </c>
      <c r="N45" s="37">
        <f>SUM(M45,D45)</f>
        <v>784.79999999999984</v>
      </c>
      <c r="P45" s="35"/>
    </row>
    <row r="46" spans="1:16" ht="15.95" customHeight="1" x14ac:dyDescent="0.15">
      <c r="A46" s="13"/>
      <c r="B46" s="19"/>
      <c r="C46" s="15" t="s">
        <v>19</v>
      </c>
      <c r="D46" s="38" t="s">
        <v>20</v>
      </c>
      <c r="E46" s="38">
        <f t="shared" ref="E46:L46" si="23">IF($M45=0,0,E45/$M45%)</f>
        <v>0.62893081761006286</v>
      </c>
      <c r="F46" s="38">
        <f t="shared" si="23"/>
        <v>0</v>
      </c>
      <c r="G46" s="38">
        <f t="shared" si="23"/>
        <v>99.371069182389945</v>
      </c>
      <c r="H46" s="38">
        <f t="shared" si="23"/>
        <v>0</v>
      </c>
      <c r="I46" s="38">
        <f t="shared" si="23"/>
        <v>0</v>
      </c>
      <c r="J46" s="38">
        <f t="shared" si="23"/>
        <v>0</v>
      </c>
      <c r="K46" s="38">
        <f t="shared" si="23"/>
        <v>0</v>
      </c>
      <c r="L46" s="38">
        <f t="shared" si="23"/>
        <v>0</v>
      </c>
      <c r="M46" s="37">
        <f t="shared" si="2"/>
        <v>100.00000000000001</v>
      </c>
      <c r="N46" s="38" t="s">
        <v>20</v>
      </c>
      <c r="P46" s="35"/>
    </row>
    <row r="47" spans="1:16" ht="15.95" customHeight="1" x14ac:dyDescent="0.15">
      <c r="A47" s="17"/>
      <c r="B47" s="18" t="s">
        <v>40</v>
      </c>
      <c r="C47" s="11" t="s">
        <v>18</v>
      </c>
      <c r="D47" s="37">
        <v>1</v>
      </c>
      <c r="E47" s="37"/>
      <c r="F47" s="37"/>
      <c r="G47" s="37"/>
      <c r="H47" s="37"/>
      <c r="I47" s="37"/>
      <c r="J47" s="37"/>
      <c r="K47" s="37"/>
      <c r="L47" s="37"/>
      <c r="M47" s="37">
        <f t="shared" si="2"/>
        <v>0</v>
      </c>
      <c r="N47" s="37">
        <f>SUM(M47,D47)</f>
        <v>1</v>
      </c>
      <c r="P47" s="35"/>
    </row>
    <row r="48" spans="1:16" ht="15.95" customHeight="1" x14ac:dyDescent="0.15">
      <c r="A48" s="13"/>
      <c r="B48" s="19"/>
      <c r="C48" s="15" t="s">
        <v>19</v>
      </c>
      <c r="D48" s="38" t="s">
        <v>20</v>
      </c>
      <c r="E48" s="38">
        <f t="shared" ref="E48:L48" si="24">IF($M47=0,0,E47/$M47%)</f>
        <v>0</v>
      </c>
      <c r="F48" s="38">
        <f t="shared" si="24"/>
        <v>0</v>
      </c>
      <c r="G48" s="38">
        <f t="shared" si="24"/>
        <v>0</v>
      </c>
      <c r="H48" s="38">
        <f t="shared" si="24"/>
        <v>0</v>
      </c>
      <c r="I48" s="38">
        <f t="shared" si="24"/>
        <v>0</v>
      </c>
      <c r="J48" s="38">
        <f t="shared" si="24"/>
        <v>0</v>
      </c>
      <c r="K48" s="38">
        <f t="shared" si="24"/>
        <v>0</v>
      </c>
      <c r="L48" s="38">
        <f t="shared" si="24"/>
        <v>0</v>
      </c>
      <c r="M48" s="37">
        <f t="shared" si="2"/>
        <v>0</v>
      </c>
      <c r="N48" s="38" t="s">
        <v>20</v>
      </c>
      <c r="P48" s="35"/>
    </row>
    <row r="49" spans="1:16" ht="15.95" customHeight="1" x14ac:dyDescent="0.15">
      <c r="A49" s="17"/>
      <c r="B49" s="18" t="s">
        <v>41</v>
      </c>
      <c r="C49" s="11" t="s">
        <v>18</v>
      </c>
      <c r="D49" s="37">
        <v>21.3</v>
      </c>
      <c r="E49" s="37">
        <v>2.1</v>
      </c>
      <c r="F49" s="37">
        <v>18.600000000000001</v>
      </c>
      <c r="G49" s="37">
        <v>160.9</v>
      </c>
      <c r="H49" s="37">
        <v>54.8</v>
      </c>
      <c r="I49" s="37">
        <v>350.3</v>
      </c>
      <c r="J49" s="37">
        <v>22</v>
      </c>
      <c r="K49" s="37">
        <v>6.2</v>
      </c>
      <c r="L49" s="37">
        <v>1.8</v>
      </c>
      <c r="M49" s="37">
        <f t="shared" si="2"/>
        <v>616.70000000000005</v>
      </c>
      <c r="N49" s="37">
        <f>SUM(M49,D49)</f>
        <v>638</v>
      </c>
      <c r="P49" s="35"/>
    </row>
    <row r="50" spans="1:16" ht="15.95" customHeight="1" x14ac:dyDescent="0.15">
      <c r="A50" s="13"/>
      <c r="B50" s="19"/>
      <c r="C50" s="15" t="s">
        <v>19</v>
      </c>
      <c r="D50" s="38" t="s">
        <v>20</v>
      </c>
      <c r="E50" s="38">
        <f t="shared" ref="E50:L50" si="25">IF($M49=0,0,E49/$M49%)</f>
        <v>0.34052213393870601</v>
      </c>
      <c r="F50" s="38">
        <f t="shared" si="25"/>
        <v>3.0160531863142532</v>
      </c>
      <c r="G50" s="38">
        <f t="shared" si="25"/>
        <v>26.090481595589427</v>
      </c>
      <c r="H50" s="38">
        <f t="shared" si="25"/>
        <v>8.8860061618290889</v>
      </c>
      <c r="I50" s="38">
        <f t="shared" si="25"/>
        <v>56.802335008918433</v>
      </c>
      <c r="J50" s="38">
        <f t="shared" si="25"/>
        <v>3.5673747365007293</v>
      </c>
      <c r="K50" s="38">
        <f t="shared" si="25"/>
        <v>1.005351062104751</v>
      </c>
      <c r="L50" s="38">
        <f t="shared" si="25"/>
        <v>0.29187611480460512</v>
      </c>
      <c r="M50" s="37">
        <f t="shared" si="2"/>
        <v>99.999999999999986</v>
      </c>
      <c r="N50" s="38" t="s">
        <v>20</v>
      </c>
      <c r="P50" s="35"/>
    </row>
    <row r="51" spans="1:16" ht="15.95" customHeight="1" x14ac:dyDescent="0.15">
      <c r="A51" s="17"/>
      <c r="B51" s="18" t="s">
        <v>42</v>
      </c>
      <c r="C51" s="11" t="s">
        <v>18</v>
      </c>
      <c r="D51" s="37"/>
      <c r="E51" s="37"/>
      <c r="F51" s="37"/>
      <c r="G51" s="37"/>
      <c r="H51" s="37"/>
      <c r="I51" s="37"/>
      <c r="J51" s="37"/>
      <c r="K51" s="37"/>
      <c r="L51" s="37"/>
      <c r="M51" s="37">
        <f t="shared" si="2"/>
        <v>0</v>
      </c>
      <c r="N51" s="37">
        <f>SUM(M51,D51)</f>
        <v>0</v>
      </c>
      <c r="P51" s="35"/>
    </row>
    <row r="52" spans="1:16" ht="15.95" customHeight="1" x14ac:dyDescent="0.15">
      <c r="A52" s="13"/>
      <c r="B52" s="19"/>
      <c r="C52" s="15" t="s">
        <v>19</v>
      </c>
      <c r="D52" s="38" t="s">
        <v>20</v>
      </c>
      <c r="E52" s="38">
        <f t="shared" ref="E52:L52" si="26">IF($M51=0,0,E51/$M51%)</f>
        <v>0</v>
      </c>
      <c r="F52" s="38">
        <f t="shared" si="26"/>
        <v>0</v>
      </c>
      <c r="G52" s="38">
        <f t="shared" si="26"/>
        <v>0</v>
      </c>
      <c r="H52" s="38">
        <f t="shared" si="26"/>
        <v>0</v>
      </c>
      <c r="I52" s="38">
        <f t="shared" si="26"/>
        <v>0</v>
      </c>
      <c r="J52" s="38">
        <f t="shared" si="26"/>
        <v>0</v>
      </c>
      <c r="K52" s="38">
        <f t="shared" si="26"/>
        <v>0</v>
      </c>
      <c r="L52" s="38">
        <f t="shared" si="26"/>
        <v>0</v>
      </c>
      <c r="M52" s="37">
        <f t="shared" si="2"/>
        <v>0</v>
      </c>
      <c r="N52" s="38" t="s">
        <v>20</v>
      </c>
      <c r="P52" s="35"/>
    </row>
    <row r="53" spans="1:16" ht="15.95" customHeight="1" x14ac:dyDescent="0.15">
      <c r="A53" s="17"/>
      <c r="B53" s="18" t="s">
        <v>43</v>
      </c>
      <c r="C53" s="11" t="s">
        <v>18</v>
      </c>
      <c r="D53" s="37">
        <v>81.599999999999994</v>
      </c>
      <c r="E53" s="37"/>
      <c r="F53" s="37"/>
      <c r="G53" s="37"/>
      <c r="H53" s="37"/>
      <c r="I53" s="37"/>
      <c r="J53" s="37"/>
      <c r="K53" s="37"/>
      <c r="L53" s="37"/>
      <c r="M53" s="37">
        <f t="shared" si="2"/>
        <v>0</v>
      </c>
      <c r="N53" s="37">
        <f>SUM(M53,D53)</f>
        <v>81.599999999999994</v>
      </c>
      <c r="P53" s="35"/>
    </row>
    <row r="54" spans="1:16" ht="15.95" customHeight="1" x14ac:dyDescent="0.15">
      <c r="A54" s="13"/>
      <c r="B54" s="19"/>
      <c r="C54" s="15" t="s">
        <v>19</v>
      </c>
      <c r="D54" s="38" t="s">
        <v>20</v>
      </c>
      <c r="E54" s="38">
        <f t="shared" ref="E54:L54" si="27">IF($M53=0,0,E53/$M53%)</f>
        <v>0</v>
      </c>
      <c r="F54" s="38">
        <f t="shared" si="27"/>
        <v>0</v>
      </c>
      <c r="G54" s="38">
        <f t="shared" si="27"/>
        <v>0</v>
      </c>
      <c r="H54" s="38">
        <f t="shared" si="27"/>
        <v>0</v>
      </c>
      <c r="I54" s="38">
        <f t="shared" si="27"/>
        <v>0</v>
      </c>
      <c r="J54" s="38">
        <f t="shared" si="27"/>
        <v>0</v>
      </c>
      <c r="K54" s="38">
        <f t="shared" si="27"/>
        <v>0</v>
      </c>
      <c r="L54" s="38">
        <f t="shared" si="27"/>
        <v>0</v>
      </c>
      <c r="M54" s="37">
        <f t="shared" si="2"/>
        <v>0</v>
      </c>
      <c r="N54" s="38" t="s">
        <v>20</v>
      </c>
      <c r="P54" s="35"/>
    </row>
    <row r="55" spans="1:16" ht="15.95" customHeight="1" x14ac:dyDescent="0.15">
      <c r="A55" s="17"/>
      <c r="B55" s="18" t="s">
        <v>44</v>
      </c>
      <c r="C55" s="11" t="s">
        <v>18</v>
      </c>
      <c r="D55" s="37">
        <v>887.2</v>
      </c>
      <c r="E55" s="37">
        <v>389.7</v>
      </c>
      <c r="F55" s="37">
        <v>77.900000000000006</v>
      </c>
      <c r="G55" s="37">
        <v>3601</v>
      </c>
      <c r="H55" s="37">
        <v>145.9</v>
      </c>
      <c r="I55" s="37">
        <v>593.9</v>
      </c>
      <c r="J55" s="37">
        <v>79</v>
      </c>
      <c r="K55" s="37">
        <v>0</v>
      </c>
      <c r="L55" s="37">
        <v>0</v>
      </c>
      <c r="M55" s="37">
        <f t="shared" si="2"/>
        <v>4887.3999999999996</v>
      </c>
      <c r="N55" s="37">
        <f>SUM(M55,D55)</f>
        <v>5774.5999999999995</v>
      </c>
      <c r="P55" s="35"/>
    </row>
    <row r="56" spans="1:16" ht="15.95" customHeight="1" x14ac:dyDescent="0.15">
      <c r="A56" s="13"/>
      <c r="B56" s="19"/>
      <c r="C56" s="15" t="s">
        <v>19</v>
      </c>
      <c r="D56" s="38" t="s">
        <v>20</v>
      </c>
      <c r="E56" s="38">
        <f t="shared" ref="E56:L56" si="28">IF($M55=0,0,E55/$M55%)</f>
        <v>7.9735646765151209</v>
      </c>
      <c r="F56" s="38">
        <f t="shared" si="28"/>
        <v>1.5938945042353811</v>
      </c>
      <c r="G56" s="38">
        <f t="shared" si="28"/>
        <v>73.679256864590585</v>
      </c>
      <c r="H56" s="38">
        <f t="shared" si="28"/>
        <v>2.9852273192290384</v>
      </c>
      <c r="I56" s="38">
        <f t="shared" si="28"/>
        <v>12.15165527683431</v>
      </c>
      <c r="J56" s="38">
        <f t="shared" si="28"/>
        <v>1.6164013585955725</v>
      </c>
      <c r="K56" s="38">
        <f t="shared" si="28"/>
        <v>0</v>
      </c>
      <c r="L56" s="38">
        <f t="shared" si="28"/>
        <v>0</v>
      </c>
      <c r="M56" s="37">
        <f t="shared" si="2"/>
        <v>100</v>
      </c>
      <c r="N56" s="38" t="s">
        <v>20</v>
      </c>
      <c r="P56" s="35"/>
    </row>
    <row r="57" spans="1:16" ht="15.95" customHeight="1" x14ac:dyDescent="0.15">
      <c r="A57" s="17"/>
      <c r="B57" s="18" t="s">
        <v>45</v>
      </c>
      <c r="C57" s="11" t="s">
        <v>18</v>
      </c>
      <c r="D57" s="37">
        <v>97.5</v>
      </c>
      <c r="E57" s="37"/>
      <c r="F57" s="37"/>
      <c r="G57" s="37"/>
      <c r="H57" s="37"/>
      <c r="I57" s="37"/>
      <c r="J57" s="37"/>
      <c r="K57" s="37"/>
      <c r="L57" s="37"/>
      <c r="M57" s="37">
        <f t="shared" si="2"/>
        <v>0</v>
      </c>
      <c r="N57" s="37">
        <f>SUM(M57,D57)</f>
        <v>97.5</v>
      </c>
      <c r="P57" s="35"/>
    </row>
    <row r="58" spans="1:16" ht="15.95" customHeight="1" x14ac:dyDescent="0.15">
      <c r="A58" s="13"/>
      <c r="B58" s="19"/>
      <c r="C58" s="15" t="s">
        <v>19</v>
      </c>
      <c r="D58" s="38" t="s">
        <v>20</v>
      </c>
      <c r="E58" s="38">
        <f t="shared" ref="E58:L58" si="29">IF($M57=0,0,E57/$M57%)</f>
        <v>0</v>
      </c>
      <c r="F58" s="38">
        <f t="shared" si="29"/>
        <v>0</v>
      </c>
      <c r="G58" s="38">
        <f t="shared" si="29"/>
        <v>0</v>
      </c>
      <c r="H58" s="38">
        <f t="shared" si="29"/>
        <v>0</v>
      </c>
      <c r="I58" s="38">
        <f t="shared" si="29"/>
        <v>0</v>
      </c>
      <c r="J58" s="38">
        <f t="shared" si="29"/>
        <v>0</v>
      </c>
      <c r="K58" s="38">
        <f t="shared" si="29"/>
        <v>0</v>
      </c>
      <c r="L58" s="38">
        <f t="shared" si="29"/>
        <v>0</v>
      </c>
      <c r="M58" s="37">
        <f t="shared" si="2"/>
        <v>0</v>
      </c>
      <c r="N58" s="38" t="s">
        <v>20</v>
      </c>
      <c r="P58" s="35"/>
    </row>
    <row r="59" spans="1:16" ht="15.95" customHeight="1" x14ac:dyDescent="0.15">
      <c r="A59" s="17"/>
      <c r="B59" s="18" t="s">
        <v>46</v>
      </c>
      <c r="C59" s="11" t="s">
        <v>18</v>
      </c>
      <c r="D59" s="37">
        <v>1561.5</v>
      </c>
      <c r="E59" s="37">
        <v>105.2</v>
      </c>
      <c r="F59" s="37">
        <v>6.6</v>
      </c>
      <c r="G59" s="37">
        <v>1441.7</v>
      </c>
      <c r="H59" s="37">
        <v>16.5</v>
      </c>
      <c r="I59" s="37">
        <v>1555.3999999999999</v>
      </c>
      <c r="J59" s="37">
        <v>88.9</v>
      </c>
      <c r="K59" s="37">
        <v>0</v>
      </c>
      <c r="L59" s="37">
        <v>196.9</v>
      </c>
      <c r="M59" s="37">
        <f t="shared" si="2"/>
        <v>3411.2</v>
      </c>
      <c r="N59" s="37">
        <f>SUM(M59,D59)</f>
        <v>4972.7</v>
      </c>
      <c r="P59" s="35"/>
    </row>
    <row r="60" spans="1:16" ht="15.95" customHeight="1" x14ac:dyDescent="0.15">
      <c r="A60" s="13"/>
      <c r="B60" s="19"/>
      <c r="C60" s="15" t="s">
        <v>19</v>
      </c>
      <c r="D60" s="38" t="s">
        <v>20</v>
      </c>
      <c r="E60" s="38">
        <f t="shared" ref="E60:L60" si="30">IF($M59=0,0,E59/$M59%)</f>
        <v>3.0839587242026272</v>
      </c>
      <c r="F60" s="38">
        <f t="shared" si="30"/>
        <v>0.19348030018761728</v>
      </c>
      <c r="G60" s="38">
        <f t="shared" si="30"/>
        <v>42.263719512195131</v>
      </c>
      <c r="H60" s="38">
        <f t="shared" si="30"/>
        <v>0.48370075046904321</v>
      </c>
      <c r="I60" s="38">
        <f t="shared" si="30"/>
        <v>45.596857410881803</v>
      </c>
      <c r="J60" s="38">
        <f t="shared" si="30"/>
        <v>2.6061210131332087</v>
      </c>
      <c r="K60" s="38">
        <f t="shared" si="30"/>
        <v>0</v>
      </c>
      <c r="L60" s="38">
        <f t="shared" si="30"/>
        <v>5.7721622889305824</v>
      </c>
      <c r="M60" s="37">
        <f t="shared" si="2"/>
        <v>100.00000000000001</v>
      </c>
      <c r="N60" s="38" t="s">
        <v>20</v>
      </c>
      <c r="P60" s="35"/>
    </row>
    <row r="61" spans="1:16" ht="15.95" customHeight="1" x14ac:dyDescent="0.15">
      <c r="A61" s="17"/>
      <c r="B61" s="18" t="s">
        <v>47</v>
      </c>
      <c r="C61" s="11" t="s">
        <v>18</v>
      </c>
      <c r="D61" s="37">
        <v>3829.5</v>
      </c>
      <c r="E61" s="37">
        <v>0</v>
      </c>
      <c r="F61" s="37">
        <v>5</v>
      </c>
      <c r="G61" s="37">
        <v>0</v>
      </c>
      <c r="H61" s="37">
        <v>0</v>
      </c>
      <c r="I61" s="37">
        <v>272.3</v>
      </c>
      <c r="J61" s="37">
        <v>0</v>
      </c>
      <c r="K61" s="37">
        <v>0</v>
      </c>
      <c r="L61" s="37">
        <v>9.9</v>
      </c>
      <c r="M61" s="37">
        <f t="shared" si="2"/>
        <v>287.2</v>
      </c>
      <c r="N61" s="37">
        <f>SUM(M61,D61)</f>
        <v>4116.7</v>
      </c>
      <c r="P61" s="35"/>
    </row>
    <row r="62" spans="1:16" ht="15.95" customHeight="1" x14ac:dyDescent="0.15">
      <c r="A62" s="13"/>
      <c r="B62" s="19"/>
      <c r="C62" s="15" t="s">
        <v>19</v>
      </c>
      <c r="D62" s="38" t="s">
        <v>20</v>
      </c>
      <c r="E62" s="38">
        <f t="shared" ref="E62:L62" si="31">IF($M61=0,0,E61/$M61%)</f>
        <v>0</v>
      </c>
      <c r="F62" s="38">
        <f t="shared" si="31"/>
        <v>1.7409470752089138</v>
      </c>
      <c r="G62" s="38">
        <f t="shared" si="31"/>
        <v>0</v>
      </c>
      <c r="H62" s="38">
        <f t="shared" si="31"/>
        <v>0</v>
      </c>
      <c r="I62" s="38">
        <f t="shared" si="31"/>
        <v>94.811977715877447</v>
      </c>
      <c r="J62" s="38">
        <f t="shared" si="31"/>
        <v>0</v>
      </c>
      <c r="K62" s="38">
        <f t="shared" si="31"/>
        <v>0</v>
      </c>
      <c r="L62" s="38">
        <f t="shared" si="31"/>
        <v>3.4470752089136494</v>
      </c>
      <c r="M62" s="37">
        <f t="shared" si="2"/>
        <v>100</v>
      </c>
      <c r="N62" s="38" t="s">
        <v>20</v>
      </c>
      <c r="P62" s="35"/>
    </row>
    <row r="63" spans="1:16" ht="15.95" customHeight="1" x14ac:dyDescent="0.15">
      <c r="A63" s="17"/>
      <c r="B63" s="18" t="s">
        <v>48</v>
      </c>
      <c r="C63" s="11" t="s">
        <v>18</v>
      </c>
      <c r="D63" s="37">
        <v>34</v>
      </c>
      <c r="E63" s="37">
        <v>0</v>
      </c>
      <c r="F63" s="37">
        <v>0</v>
      </c>
      <c r="G63" s="37">
        <v>14.7</v>
      </c>
      <c r="H63" s="37">
        <v>17.399999999999999</v>
      </c>
      <c r="I63" s="37">
        <v>0.7</v>
      </c>
      <c r="J63" s="37">
        <v>0</v>
      </c>
      <c r="K63" s="37">
        <v>0</v>
      </c>
      <c r="L63" s="37">
        <v>0</v>
      </c>
      <c r="M63" s="37">
        <f t="shared" si="2"/>
        <v>32.799999999999997</v>
      </c>
      <c r="N63" s="37">
        <f>SUM(M63,D63)</f>
        <v>66.8</v>
      </c>
      <c r="P63" s="35"/>
    </row>
    <row r="64" spans="1:16" ht="15.95" customHeight="1" x14ac:dyDescent="0.15">
      <c r="A64" s="13"/>
      <c r="B64" s="19"/>
      <c r="C64" s="15" t="s">
        <v>19</v>
      </c>
      <c r="D64" s="38" t="s">
        <v>20</v>
      </c>
      <c r="E64" s="38">
        <f t="shared" ref="E64:L64" si="32">IF($M63=0,0,E63/$M63%)</f>
        <v>0</v>
      </c>
      <c r="F64" s="38">
        <f t="shared" si="32"/>
        <v>0</v>
      </c>
      <c r="G64" s="38">
        <f t="shared" si="32"/>
        <v>44.81707317073171</v>
      </c>
      <c r="H64" s="38">
        <f t="shared" si="32"/>
        <v>53.048780487804883</v>
      </c>
      <c r="I64" s="38">
        <f t="shared" si="32"/>
        <v>2.1341463414634148</v>
      </c>
      <c r="J64" s="38">
        <f t="shared" si="32"/>
        <v>0</v>
      </c>
      <c r="K64" s="38">
        <f t="shared" si="32"/>
        <v>0</v>
      </c>
      <c r="L64" s="38">
        <f t="shared" si="32"/>
        <v>0</v>
      </c>
      <c r="M64" s="37">
        <f t="shared" si="2"/>
        <v>100.00000000000001</v>
      </c>
      <c r="N64" s="38" t="s">
        <v>20</v>
      </c>
      <c r="P64" s="35"/>
    </row>
    <row r="65" spans="1:16" ht="15.95" customHeight="1" x14ac:dyDescent="0.15">
      <c r="A65" s="17"/>
      <c r="B65" s="18" t="s">
        <v>49</v>
      </c>
      <c r="C65" s="11" t="s">
        <v>18</v>
      </c>
      <c r="D65" s="37"/>
      <c r="E65" s="37"/>
      <c r="F65" s="37"/>
      <c r="G65" s="37"/>
      <c r="H65" s="37"/>
      <c r="I65" s="37"/>
      <c r="J65" s="37"/>
      <c r="K65" s="37"/>
      <c r="L65" s="37"/>
      <c r="M65" s="37">
        <f t="shared" si="2"/>
        <v>0</v>
      </c>
      <c r="N65" s="37">
        <f>SUM(M65,D65)</f>
        <v>0</v>
      </c>
      <c r="P65" s="35"/>
    </row>
    <row r="66" spans="1:16" ht="15.95" customHeight="1" x14ac:dyDescent="0.15">
      <c r="A66" s="13"/>
      <c r="B66" s="19"/>
      <c r="C66" s="15" t="s">
        <v>19</v>
      </c>
      <c r="D66" s="38" t="s">
        <v>20</v>
      </c>
      <c r="E66" s="38">
        <f t="shared" ref="E66:L66" si="33">IF($M65=0,0,E65/$M65%)</f>
        <v>0</v>
      </c>
      <c r="F66" s="38">
        <f t="shared" si="33"/>
        <v>0</v>
      </c>
      <c r="G66" s="38">
        <f t="shared" si="33"/>
        <v>0</v>
      </c>
      <c r="H66" s="38">
        <f t="shared" si="33"/>
        <v>0</v>
      </c>
      <c r="I66" s="38">
        <f t="shared" si="33"/>
        <v>0</v>
      </c>
      <c r="J66" s="38">
        <f t="shared" si="33"/>
        <v>0</v>
      </c>
      <c r="K66" s="38">
        <f t="shared" si="33"/>
        <v>0</v>
      </c>
      <c r="L66" s="38">
        <f t="shared" si="33"/>
        <v>0</v>
      </c>
      <c r="M66" s="37">
        <f t="shared" si="2"/>
        <v>0</v>
      </c>
      <c r="N66" s="38" t="s">
        <v>20</v>
      </c>
      <c r="P66" s="35"/>
    </row>
    <row r="67" spans="1:16" ht="15.95" customHeight="1" x14ac:dyDescent="0.15">
      <c r="A67" s="17"/>
      <c r="B67" s="18" t="s">
        <v>50</v>
      </c>
      <c r="C67" s="11" t="s">
        <v>18</v>
      </c>
      <c r="D67" s="37"/>
      <c r="E67" s="37"/>
      <c r="F67" s="37"/>
      <c r="G67" s="37"/>
      <c r="H67" s="37"/>
      <c r="I67" s="37"/>
      <c r="J67" s="37"/>
      <c r="K67" s="37"/>
      <c r="L67" s="37"/>
      <c r="M67" s="37">
        <f t="shared" si="2"/>
        <v>0</v>
      </c>
      <c r="N67" s="37">
        <f>SUM(M67,D67)</f>
        <v>0</v>
      </c>
      <c r="P67" s="35"/>
    </row>
    <row r="68" spans="1:16" ht="15.95" customHeight="1" x14ac:dyDescent="0.15">
      <c r="A68" s="13"/>
      <c r="B68" s="19"/>
      <c r="C68" s="15" t="s">
        <v>19</v>
      </c>
      <c r="D68" s="38" t="s">
        <v>20</v>
      </c>
      <c r="E68" s="38">
        <f t="shared" ref="E68:L68" si="34">IF($M67=0,0,E67/$M67%)</f>
        <v>0</v>
      </c>
      <c r="F68" s="38">
        <f t="shared" si="34"/>
        <v>0</v>
      </c>
      <c r="G68" s="38">
        <f t="shared" si="34"/>
        <v>0</v>
      </c>
      <c r="H68" s="38">
        <f t="shared" si="34"/>
        <v>0</v>
      </c>
      <c r="I68" s="38">
        <f t="shared" si="34"/>
        <v>0</v>
      </c>
      <c r="J68" s="38">
        <f t="shared" si="34"/>
        <v>0</v>
      </c>
      <c r="K68" s="38">
        <f t="shared" si="34"/>
        <v>0</v>
      </c>
      <c r="L68" s="38">
        <f t="shared" si="34"/>
        <v>0</v>
      </c>
      <c r="M68" s="37">
        <f t="shared" si="2"/>
        <v>0</v>
      </c>
      <c r="N68" s="38" t="s">
        <v>20</v>
      </c>
      <c r="P68" s="35"/>
    </row>
    <row r="69" spans="1:16" ht="15.95" customHeight="1" x14ac:dyDescent="0.15">
      <c r="A69" s="17"/>
      <c r="B69" s="18" t="s">
        <v>51</v>
      </c>
      <c r="C69" s="11" t="s">
        <v>18</v>
      </c>
      <c r="D69" s="37"/>
      <c r="E69" s="37"/>
      <c r="F69" s="37"/>
      <c r="G69" s="37"/>
      <c r="H69" s="37"/>
      <c r="I69" s="37"/>
      <c r="J69" s="37"/>
      <c r="K69" s="37"/>
      <c r="L69" s="37"/>
      <c r="M69" s="37">
        <f t="shared" si="2"/>
        <v>0</v>
      </c>
      <c r="N69" s="37">
        <f>SUM(M69,D69)</f>
        <v>0</v>
      </c>
      <c r="P69" s="35"/>
    </row>
    <row r="70" spans="1:16" ht="15.95" customHeight="1" x14ac:dyDescent="0.15">
      <c r="A70" s="13"/>
      <c r="B70" s="19"/>
      <c r="C70" s="15" t="s">
        <v>19</v>
      </c>
      <c r="D70" s="38" t="s">
        <v>20</v>
      </c>
      <c r="E70" s="38">
        <f t="shared" ref="E70:L70" si="35">IF($M69=0,0,E69/$M69%)</f>
        <v>0</v>
      </c>
      <c r="F70" s="38">
        <f t="shared" si="35"/>
        <v>0</v>
      </c>
      <c r="G70" s="38">
        <f t="shared" si="35"/>
        <v>0</v>
      </c>
      <c r="H70" s="38">
        <f t="shared" si="35"/>
        <v>0</v>
      </c>
      <c r="I70" s="38">
        <f t="shared" si="35"/>
        <v>0</v>
      </c>
      <c r="J70" s="38">
        <f t="shared" si="35"/>
        <v>0</v>
      </c>
      <c r="K70" s="38">
        <f t="shared" si="35"/>
        <v>0</v>
      </c>
      <c r="L70" s="38">
        <f t="shared" si="35"/>
        <v>0</v>
      </c>
      <c r="M70" s="37">
        <f t="shared" si="2"/>
        <v>0</v>
      </c>
      <c r="N70" s="38" t="s">
        <v>20</v>
      </c>
      <c r="P70" s="35"/>
    </row>
    <row r="71" spans="1:16" ht="15.95" customHeight="1" x14ac:dyDescent="0.15">
      <c r="A71" s="17"/>
      <c r="B71" s="18" t="s">
        <v>52</v>
      </c>
      <c r="C71" s="11" t="s">
        <v>18</v>
      </c>
      <c r="D71" s="37">
        <v>11.7</v>
      </c>
      <c r="E71" s="37">
        <v>0</v>
      </c>
      <c r="F71" s="37">
        <v>0</v>
      </c>
      <c r="G71" s="37">
        <v>9.6999999999999993</v>
      </c>
      <c r="H71" s="37">
        <v>1.7</v>
      </c>
      <c r="I71" s="37">
        <v>2.6</v>
      </c>
      <c r="J71" s="37">
        <v>0</v>
      </c>
      <c r="K71" s="37">
        <v>0</v>
      </c>
      <c r="L71" s="37">
        <v>0</v>
      </c>
      <c r="M71" s="37">
        <f t="shared" si="2"/>
        <v>13.999999999999998</v>
      </c>
      <c r="N71" s="37">
        <f>SUM(M71,D71)</f>
        <v>25.699999999999996</v>
      </c>
      <c r="P71" s="35"/>
    </row>
    <row r="72" spans="1:16" ht="15.95" customHeight="1" x14ac:dyDescent="0.15">
      <c r="A72" s="13"/>
      <c r="B72" s="19"/>
      <c r="C72" s="15" t="s">
        <v>19</v>
      </c>
      <c r="D72" s="38" t="s">
        <v>20</v>
      </c>
      <c r="E72" s="38">
        <f t="shared" ref="E72:L72" si="36">IF($M71=0,0,E71/$M71%)</f>
        <v>0</v>
      </c>
      <c r="F72" s="38">
        <f t="shared" si="36"/>
        <v>0</v>
      </c>
      <c r="G72" s="38">
        <f t="shared" si="36"/>
        <v>69.285714285714292</v>
      </c>
      <c r="H72" s="38">
        <f t="shared" si="36"/>
        <v>12.142857142857144</v>
      </c>
      <c r="I72" s="38">
        <f t="shared" si="36"/>
        <v>18.571428571428573</v>
      </c>
      <c r="J72" s="38">
        <f t="shared" si="36"/>
        <v>0</v>
      </c>
      <c r="K72" s="38">
        <f t="shared" si="36"/>
        <v>0</v>
      </c>
      <c r="L72" s="38">
        <f t="shared" si="36"/>
        <v>0</v>
      </c>
      <c r="M72" s="37">
        <f t="shared" si="2"/>
        <v>100</v>
      </c>
      <c r="N72" s="38" t="s">
        <v>20</v>
      </c>
      <c r="P72" s="35"/>
    </row>
    <row r="73" spans="1:16" ht="15.95" customHeight="1" x14ac:dyDescent="0.15">
      <c r="A73" s="17"/>
      <c r="B73" s="18" t="s">
        <v>53</v>
      </c>
      <c r="C73" s="11" t="s">
        <v>18</v>
      </c>
      <c r="D73" s="37"/>
      <c r="E73" s="37"/>
      <c r="F73" s="37"/>
      <c r="G73" s="37"/>
      <c r="H73" s="37"/>
      <c r="I73" s="37"/>
      <c r="J73" s="37"/>
      <c r="K73" s="37"/>
      <c r="L73" s="37"/>
      <c r="M73" s="37">
        <f t="shared" si="2"/>
        <v>0</v>
      </c>
      <c r="N73" s="37">
        <f>SUM(M73,D73)</f>
        <v>0</v>
      </c>
      <c r="P73" s="35"/>
    </row>
    <row r="74" spans="1:16" ht="15.95" customHeight="1" x14ac:dyDescent="0.15">
      <c r="A74" s="13"/>
      <c r="B74" s="19"/>
      <c r="C74" s="15" t="s">
        <v>19</v>
      </c>
      <c r="D74" s="38" t="s">
        <v>20</v>
      </c>
      <c r="E74" s="38">
        <f t="shared" ref="E74:L74" si="37">IF($M73=0,0,E73/$M73%)</f>
        <v>0</v>
      </c>
      <c r="F74" s="38">
        <f t="shared" si="37"/>
        <v>0</v>
      </c>
      <c r="G74" s="38">
        <f t="shared" si="37"/>
        <v>0</v>
      </c>
      <c r="H74" s="38">
        <f t="shared" si="37"/>
        <v>0</v>
      </c>
      <c r="I74" s="38">
        <f t="shared" si="37"/>
        <v>0</v>
      </c>
      <c r="J74" s="38">
        <f t="shared" si="37"/>
        <v>0</v>
      </c>
      <c r="K74" s="38">
        <f t="shared" si="37"/>
        <v>0</v>
      </c>
      <c r="L74" s="38">
        <f t="shared" si="37"/>
        <v>0</v>
      </c>
      <c r="M74" s="37">
        <f t="shared" si="2"/>
        <v>0</v>
      </c>
      <c r="N74" s="38" t="s">
        <v>20</v>
      </c>
      <c r="P74" s="35"/>
    </row>
    <row r="75" spans="1:16" ht="15.95" customHeight="1" x14ac:dyDescent="0.15">
      <c r="A75" s="17"/>
      <c r="B75" s="18" t="s">
        <v>54</v>
      </c>
      <c r="C75" s="11" t="s">
        <v>18</v>
      </c>
      <c r="D75" s="37"/>
      <c r="E75" s="37"/>
      <c r="F75" s="37"/>
      <c r="G75" s="37"/>
      <c r="H75" s="37"/>
      <c r="I75" s="37"/>
      <c r="J75" s="37"/>
      <c r="K75" s="37"/>
      <c r="L75" s="37"/>
      <c r="M75" s="37">
        <f t="shared" si="2"/>
        <v>0</v>
      </c>
      <c r="N75" s="37">
        <f>SUM(M75,D75)</f>
        <v>0</v>
      </c>
      <c r="P75" s="35"/>
    </row>
    <row r="76" spans="1:16" ht="15.95" customHeight="1" x14ac:dyDescent="0.15">
      <c r="A76" s="13"/>
      <c r="B76" s="19"/>
      <c r="C76" s="15" t="s">
        <v>19</v>
      </c>
      <c r="D76" s="38" t="s">
        <v>20</v>
      </c>
      <c r="E76" s="38">
        <f t="shared" ref="E76:L76" si="38">IF($M75=0,0,E75/$M75%)</f>
        <v>0</v>
      </c>
      <c r="F76" s="38">
        <f t="shared" si="38"/>
        <v>0</v>
      </c>
      <c r="G76" s="38">
        <f t="shared" si="38"/>
        <v>0</v>
      </c>
      <c r="H76" s="38">
        <f t="shared" si="38"/>
        <v>0</v>
      </c>
      <c r="I76" s="38">
        <f t="shared" si="38"/>
        <v>0</v>
      </c>
      <c r="J76" s="38">
        <f t="shared" si="38"/>
        <v>0</v>
      </c>
      <c r="K76" s="38">
        <f t="shared" si="38"/>
        <v>0</v>
      </c>
      <c r="L76" s="38">
        <f t="shared" si="38"/>
        <v>0</v>
      </c>
      <c r="M76" s="37">
        <f t="shared" si="2"/>
        <v>0</v>
      </c>
      <c r="N76" s="38" t="s">
        <v>20</v>
      </c>
      <c r="P76" s="35"/>
    </row>
    <row r="77" spans="1:16" ht="15.95" customHeight="1" x14ac:dyDescent="0.15">
      <c r="A77" s="17"/>
      <c r="B77" s="18" t="s">
        <v>55</v>
      </c>
      <c r="C77" s="11" t="s">
        <v>18</v>
      </c>
      <c r="D77" s="37"/>
      <c r="E77" s="37"/>
      <c r="F77" s="37"/>
      <c r="G77" s="37"/>
      <c r="H77" s="37"/>
      <c r="I77" s="37"/>
      <c r="J77" s="37"/>
      <c r="K77" s="37"/>
      <c r="L77" s="37"/>
      <c r="M77" s="37">
        <f t="shared" si="2"/>
        <v>0</v>
      </c>
      <c r="N77" s="37">
        <f>SUM(M77,D77)</f>
        <v>0</v>
      </c>
      <c r="P77" s="35"/>
    </row>
    <row r="78" spans="1:16" ht="15.95" customHeight="1" x14ac:dyDescent="0.15">
      <c r="A78" s="13"/>
      <c r="B78" s="19"/>
      <c r="C78" s="15" t="s">
        <v>19</v>
      </c>
      <c r="D78" s="38" t="s">
        <v>20</v>
      </c>
      <c r="E78" s="38">
        <f t="shared" ref="E78:L78" si="39">IF($M77=0,0,E77/$M77%)</f>
        <v>0</v>
      </c>
      <c r="F78" s="38">
        <f t="shared" si="39"/>
        <v>0</v>
      </c>
      <c r="G78" s="38">
        <f t="shared" si="39"/>
        <v>0</v>
      </c>
      <c r="H78" s="38">
        <f t="shared" si="39"/>
        <v>0</v>
      </c>
      <c r="I78" s="38">
        <f t="shared" si="39"/>
        <v>0</v>
      </c>
      <c r="J78" s="38">
        <f t="shared" si="39"/>
        <v>0</v>
      </c>
      <c r="K78" s="38">
        <f t="shared" si="39"/>
        <v>0</v>
      </c>
      <c r="L78" s="38">
        <f t="shared" si="39"/>
        <v>0</v>
      </c>
      <c r="M78" s="37">
        <f t="shared" si="2"/>
        <v>0</v>
      </c>
      <c r="N78" s="38" t="s">
        <v>20</v>
      </c>
      <c r="P78" s="35"/>
    </row>
    <row r="79" spans="1:16" ht="15.75" customHeight="1" x14ac:dyDescent="0.15">
      <c r="A79" s="17"/>
      <c r="B79" s="18" t="s">
        <v>56</v>
      </c>
      <c r="C79" s="11" t="s">
        <v>18</v>
      </c>
      <c r="D79" s="37">
        <v>99.999999999999986</v>
      </c>
      <c r="E79" s="37">
        <v>0</v>
      </c>
      <c r="F79" s="37">
        <v>0.5</v>
      </c>
      <c r="G79" s="37">
        <v>29.3</v>
      </c>
      <c r="H79" s="37">
        <v>3.2</v>
      </c>
      <c r="I79" s="37">
        <v>2.9</v>
      </c>
      <c r="J79" s="37">
        <v>0</v>
      </c>
      <c r="K79" s="37">
        <v>0</v>
      </c>
      <c r="L79" s="37">
        <v>0</v>
      </c>
      <c r="M79" s="37">
        <f t="shared" si="2"/>
        <v>35.9</v>
      </c>
      <c r="N79" s="37">
        <f>SUM(M79,D79)</f>
        <v>135.89999999999998</v>
      </c>
      <c r="P79" s="35"/>
    </row>
    <row r="80" spans="1:16" ht="15.75" customHeight="1" x14ac:dyDescent="0.15">
      <c r="A80" s="13"/>
      <c r="B80" s="19"/>
      <c r="C80" s="15" t="s">
        <v>19</v>
      </c>
      <c r="D80" s="38" t="s">
        <v>20</v>
      </c>
      <c r="E80" s="38">
        <f t="shared" ref="E80:L80" si="40">IF($M79=0,0,E79/$M79%)</f>
        <v>0</v>
      </c>
      <c r="F80" s="38">
        <f t="shared" si="40"/>
        <v>1.392757660167131</v>
      </c>
      <c r="G80" s="38">
        <f t="shared" si="40"/>
        <v>81.615598885793872</v>
      </c>
      <c r="H80" s="38">
        <f t="shared" si="40"/>
        <v>8.9136490250696383</v>
      </c>
      <c r="I80" s="38">
        <f t="shared" si="40"/>
        <v>8.0779944289693599</v>
      </c>
      <c r="J80" s="38">
        <f t="shared" si="40"/>
        <v>0</v>
      </c>
      <c r="K80" s="38">
        <f t="shared" si="40"/>
        <v>0</v>
      </c>
      <c r="L80" s="38">
        <f t="shared" si="40"/>
        <v>0</v>
      </c>
      <c r="M80" s="37">
        <f t="shared" si="2"/>
        <v>100</v>
      </c>
      <c r="N80" s="38" t="s">
        <v>20</v>
      </c>
      <c r="P80" s="35"/>
    </row>
    <row r="81" spans="1:16" ht="15.75" customHeight="1" x14ac:dyDescent="0.15">
      <c r="A81" s="9" t="s">
        <v>57</v>
      </c>
      <c r="B81" s="10"/>
      <c r="C81" s="11" t="s">
        <v>18</v>
      </c>
      <c r="D81" s="37">
        <f>SUMIF($C$83:$C$102,"出荷量",D83:D102)</f>
        <v>2011.5</v>
      </c>
      <c r="E81" s="37">
        <f t="shared" ref="E81:L81" si="41">SUMIF($C$83:$C$102,"出荷量",E83:E102)</f>
        <v>0</v>
      </c>
      <c r="F81" s="37">
        <f t="shared" si="41"/>
        <v>0</v>
      </c>
      <c r="G81" s="37">
        <f t="shared" si="41"/>
        <v>257.39999999999998</v>
      </c>
      <c r="H81" s="37">
        <f t="shared" si="41"/>
        <v>39.299999999999997</v>
      </c>
      <c r="I81" s="37">
        <f t="shared" si="41"/>
        <v>71.699999999999989</v>
      </c>
      <c r="J81" s="37">
        <f t="shared" si="41"/>
        <v>186.1</v>
      </c>
      <c r="K81" s="37">
        <f t="shared" si="41"/>
        <v>0</v>
      </c>
      <c r="L81" s="37">
        <f t="shared" si="41"/>
        <v>30.900000000000002</v>
      </c>
      <c r="M81" s="37">
        <f t="shared" si="2"/>
        <v>585.4</v>
      </c>
      <c r="N81" s="37">
        <f>SUM(M81,D81)</f>
        <v>2596.9</v>
      </c>
      <c r="P81" s="35"/>
    </row>
    <row r="82" spans="1:16" ht="15.75" customHeight="1" x14ac:dyDescent="0.15">
      <c r="A82" s="13"/>
      <c r="B82" s="14"/>
      <c r="C82" s="15" t="s">
        <v>19</v>
      </c>
      <c r="D82" s="38" t="s">
        <v>20</v>
      </c>
      <c r="E82" s="38">
        <f t="shared" ref="E82:L82" si="42">IF($M81=0,0,E81/$M81%)</f>
        <v>0</v>
      </c>
      <c r="F82" s="38">
        <f t="shared" si="42"/>
        <v>0</v>
      </c>
      <c r="G82" s="38">
        <f t="shared" si="42"/>
        <v>43.969935087119914</v>
      </c>
      <c r="H82" s="38">
        <f t="shared" si="42"/>
        <v>6.7133583874273999</v>
      </c>
      <c r="I82" s="38">
        <f t="shared" si="42"/>
        <v>12.248035531260674</v>
      </c>
      <c r="J82" s="38">
        <f t="shared" si="42"/>
        <v>31.79022890331397</v>
      </c>
      <c r="K82" s="38">
        <f t="shared" si="42"/>
        <v>0</v>
      </c>
      <c r="L82" s="38">
        <f t="shared" si="42"/>
        <v>5.2784420908780323</v>
      </c>
      <c r="M82" s="37">
        <f t="shared" si="2"/>
        <v>99.999999999999986</v>
      </c>
      <c r="N82" s="38" t="s">
        <v>20</v>
      </c>
      <c r="P82" s="35"/>
    </row>
    <row r="83" spans="1:16" ht="15.95" customHeight="1" x14ac:dyDescent="0.15">
      <c r="A83" s="17"/>
      <c r="B83" s="18" t="s">
        <v>60</v>
      </c>
      <c r="C83" s="11" t="s">
        <v>18</v>
      </c>
      <c r="D83" s="37">
        <v>666.7</v>
      </c>
      <c r="E83" s="37">
        <v>0</v>
      </c>
      <c r="F83" s="37">
        <v>0</v>
      </c>
      <c r="G83" s="37">
        <v>0</v>
      </c>
      <c r="H83" s="37">
        <v>0</v>
      </c>
      <c r="I83" s="37">
        <v>6.8</v>
      </c>
      <c r="J83" s="37">
        <v>0</v>
      </c>
      <c r="K83" s="37">
        <v>0</v>
      </c>
      <c r="L83" s="37">
        <v>24.1</v>
      </c>
      <c r="M83" s="37">
        <f t="shared" si="2"/>
        <v>30.900000000000002</v>
      </c>
      <c r="N83" s="37">
        <f>SUM(M83,D83)</f>
        <v>697.6</v>
      </c>
      <c r="P83" s="35"/>
    </row>
    <row r="84" spans="1:16" ht="15.95" customHeight="1" x14ac:dyDescent="0.15">
      <c r="A84" s="13"/>
      <c r="B84" s="19"/>
      <c r="C84" s="15" t="s">
        <v>19</v>
      </c>
      <c r="D84" s="38" t="s">
        <v>20</v>
      </c>
      <c r="E84" s="38">
        <f t="shared" ref="E84:L84" si="43">IF($M83=0,0,E83/$M83%)</f>
        <v>0</v>
      </c>
      <c r="F84" s="38">
        <f t="shared" si="43"/>
        <v>0</v>
      </c>
      <c r="G84" s="38">
        <f t="shared" si="43"/>
        <v>0</v>
      </c>
      <c r="H84" s="38">
        <f t="shared" si="43"/>
        <v>0</v>
      </c>
      <c r="I84" s="38">
        <f t="shared" si="43"/>
        <v>22.006472491909385</v>
      </c>
      <c r="J84" s="38">
        <f t="shared" si="43"/>
        <v>0</v>
      </c>
      <c r="K84" s="38">
        <f t="shared" si="43"/>
        <v>0</v>
      </c>
      <c r="L84" s="38">
        <f t="shared" si="43"/>
        <v>77.993527508090622</v>
      </c>
      <c r="M84" s="37">
        <f t="shared" si="2"/>
        <v>100</v>
      </c>
      <c r="N84" s="38" t="s">
        <v>20</v>
      </c>
      <c r="P84" s="35"/>
    </row>
    <row r="85" spans="1:16" ht="15.95" customHeight="1" x14ac:dyDescent="0.15">
      <c r="A85" s="17"/>
      <c r="B85" s="18" t="s">
        <v>61</v>
      </c>
      <c r="C85" s="11" t="s">
        <v>18</v>
      </c>
      <c r="D85" s="37">
        <v>774.80000000000007</v>
      </c>
      <c r="E85" s="37"/>
      <c r="F85" s="37"/>
      <c r="G85" s="37"/>
      <c r="H85" s="37"/>
      <c r="I85" s="37"/>
      <c r="J85" s="37"/>
      <c r="K85" s="37"/>
      <c r="L85" s="37"/>
      <c r="M85" s="37">
        <f t="shared" si="2"/>
        <v>0</v>
      </c>
      <c r="N85" s="37">
        <f>SUM(M85,D85)</f>
        <v>774.80000000000007</v>
      </c>
      <c r="P85" s="35"/>
    </row>
    <row r="86" spans="1:16" ht="15.95" customHeight="1" x14ac:dyDescent="0.15">
      <c r="A86" s="13"/>
      <c r="B86" s="19"/>
      <c r="C86" s="15" t="s">
        <v>19</v>
      </c>
      <c r="D86" s="38" t="s">
        <v>20</v>
      </c>
      <c r="E86" s="38">
        <f t="shared" ref="E86:L86" si="44">IF($M85=0,0,E85/$M85%)</f>
        <v>0</v>
      </c>
      <c r="F86" s="38">
        <f t="shared" si="44"/>
        <v>0</v>
      </c>
      <c r="G86" s="38">
        <f t="shared" si="44"/>
        <v>0</v>
      </c>
      <c r="H86" s="38">
        <f t="shared" si="44"/>
        <v>0</v>
      </c>
      <c r="I86" s="38">
        <f t="shared" si="44"/>
        <v>0</v>
      </c>
      <c r="J86" s="38">
        <f t="shared" si="44"/>
        <v>0</v>
      </c>
      <c r="K86" s="38">
        <f t="shared" si="44"/>
        <v>0</v>
      </c>
      <c r="L86" s="38">
        <f t="shared" si="44"/>
        <v>0</v>
      </c>
      <c r="M86" s="37">
        <f t="shared" si="2"/>
        <v>0</v>
      </c>
      <c r="N86" s="38" t="s">
        <v>20</v>
      </c>
      <c r="P86" s="35"/>
    </row>
    <row r="87" spans="1:16" ht="15.95" customHeight="1" x14ac:dyDescent="0.15">
      <c r="A87" s="17"/>
      <c r="B87" s="18" t="s">
        <v>62</v>
      </c>
      <c r="C87" s="11" t="s">
        <v>18</v>
      </c>
      <c r="D87" s="37">
        <v>59.199999999999996</v>
      </c>
      <c r="E87" s="37">
        <v>0</v>
      </c>
      <c r="F87" s="37">
        <v>0</v>
      </c>
      <c r="G87" s="37">
        <v>23.7</v>
      </c>
      <c r="H87" s="37">
        <v>7.7</v>
      </c>
      <c r="I87" s="37">
        <v>6.9</v>
      </c>
      <c r="J87" s="37">
        <v>0</v>
      </c>
      <c r="K87" s="37">
        <v>0</v>
      </c>
      <c r="L87" s="37">
        <v>0</v>
      </c>
      <c r="M87" s="37">
        <f t="shared" si="2"/>
        <v>38.299999999999997</v>
      </c>
      <c r="N87" s="37">
        <f>SUM(M87,D87)</f>
        <v>97.5</v>
      </c>
      <c r="P87" s="35"/>
    </row>
    <row r="88" spans="1:16" ht="15.95" customHeight="1" x14ac:dyDescent="0.15">
      <c r="A88" s="13"/>
      <c r="B88" s="19"/>
      <c r="C88" s="15" t="s">
        <v>19</v>
      </c>
      <c r="D88" s="38" t="s">
        <v>20</v>
      </c>
      <c r="E88" s="38">
        <f t="shared" ref="E88:L88" si="45">IF($M87=0,0,E87/$M87%)</f>
        <v>0</v>
      </c>
      <c r="F88" s="38">
        <f t="shared" si="45"/>
        <v>0</v>
      </c>
      <c r="G88" s="38">
        <f t="shared" si="45"/>
        <v>61.879895561357706</v>
      </c>
      <c r="H88" s="38">
        <f t="shared" si="45"/>
        <v>20.104438642297652</v>
      </c>
      <c r="I88" s="38">
        <f t="shared" si="45"/>
        <v>18.015665796344649</v>
      </c>
      <c r="J88" s="38">
        <f t="shared" si="45"/>
        <v>0</v>
      </c>
      <c r="K88" s="38">
        <f t="shared" si="45"/>
        <v>0</v>
      </c>
      <c r="L88" s="38">
        <f t="shared" si="45"/>
        <v>0</v>
      </c>
      <c r="M88" s="37">
        <f t="shared" si="2"/>
        <v>100</v>
      </c>
      <c r="N88" s="38" t="s">
        <v>20</v>
      </c>
      <c r="P88" s="35"/>
    </row>
    <row r="89" spans="1:16" ht="15.95" customHeight="1" x14ac:dyDescent="0.15">
      <c r="A89" s="17"/>
      <c r="B89" s="18" t="s">
        <v>63</v>
      </c>
      <c r="C89" s="11" t="s">
        <v>18</v>
      </c>
      <c r="D89" s="37">
        <v>29.300000000000004</v>
      </c>
      <c r="E89" s="37">
        <v>0</v>
      </c>
      <c r="F89" s="37">
        <v>0</v>
      </c>
      <c r="G89" s="37">
        <v>39.200000000000003</v>
      </c>
      <c r="H89" s="37">
        <v>17.600000000000001</v>
      </c>
      <c r="I89" s="37">
        <v>36.799999999999997</v>
      </c>
      <c r="J89" s="37">
        <v>0</v>
      </c>
      <c r="K89" s="37">
        <v>0</v>
      </c>
      <c r="L89" s="37">
        <v>3.7</v>
      </c>
      <c r="M89" s="37">
        <f t="shared" si="2"/>
        <v>97.3</v>
      </c>
      <c r="N89" s="37">
        <f>SUM(M89,D89)</f>
        <v>126.6</v>
      </c>
      <c r="P89" s="35"/>
    </row>
    <row r="90" spans="1:16" ht="15.95" customHeight="1" x14ac:dyDescent="0.15">
      <c r="A90" s="13"/>
      <c r="B90" s="19"/>
      <c r="C90" s="15" t="s">
        <v>19</v>
      </c>
      <c r="D90" s="38" t="s">
        <v>20</v>
      </c>
      <c r="E90" s="38">
        <f t="shared" ref="E90:L90" si="46">IF($M89=0,0,E89/$M89%)</f>
        <v>0</v>
      </c>
      <c r="F90" s="38">
        <f t="shared" si="46"/>
        <v>0</v>
      </c>
      <c r="G90" s="38">
        <f t="shared" si="46"/>
        <v>40.287769784172667</v>
      </c>
      <c r="H90" s="38">
        <f t="shared" si="46"/>
        <v>18.088386433710177</v>
      </c>
      <c r="I90" s="38">
        <f t="shared" si="46"/>
        <v>37.821171634121271</v>
      </c>
      <c r="J90" s="38">
        <f t="shared" si="46"/>
        <v>0</v>
      </c>
      <c r="K90" s="38">
        <f t="shared" si="46"/>
        <v>0</v>
      </c>
      <c r="L90" s="38">
        <f t="shared" si="46"/>
        <v>3.8026721479958892</v>
      </c>
      <c r="M90" s="37">
        <f t="shared" si="2"/>
        <v>100.00000000000001</v>
      </c>
      <c r="N90" s="38" t="s">
        <v>20</v>
      </c>
      <c r="P90" s="35"/>
    </row>
    <row r="91" spans="1:16" ht="15.95" customHeight="1" x14ac:dyDescent="0.15">
      <c r="A91" s="17"/>
      <c r="B91" s="18" t="s">
        <v>64</v>
      </c>
      <c r="C91" s="11" t="s">
        <v>18</v>
      </c>
      <c r="D91" s="37">
        <v>109.3</v>
      </c>
      <c r="E91" s="37">
        <v>0</v>
      </c>
      <c r="F91" s="37">
        <v>0</v>
      </c>
      <c r="G91" s="37">
        <v>81.099999999999994</v>
      </c>
      <c r="H91" s="37">
        <v>14</v>
      </c>
      <c r="I91" s="37">
        <v>21.1</v>
      </c>
      <c r="J91" s="37">
        <v>0</v>
      </c>
      <c r="K91" s="37">
        <v>0</v>
      </c>
      <c r="L91" s="37">
        <v>3.1</v>
      </c>
      <c r="M91" s="37">
        <f t="shared" si="2"/>
        <v>119.29999999999998</v>
      </c>
      <c r="N91" s="37">
        <f>SUM(M91,D91)</f>
        <v>228.59999999999997</v>
      </c>
      <c r="P91" s="35"/>
    </row>
    <row r="92" spans="1:16" ht="15.95" customHeight="1" x14ac:dyDescent="0.15">
      <c r="A92" s="13"/>
      <c r="B92" s="19"/>
      <c r="C92" s="15" t="s">
        <v>19</v>
      </c>
      <c r="D92" s="38" t="s">
        <v>20</v>
      </c>
      <c r="E92" s="38">
        <f t="shared" ref="E92:L92" si="47">IF($M91=0,0,E91/$M91%)</f>
        <v>0</v>
      </c>
      <c r="F92" s="38">
        <f t="shared" si="47"/>
        <v>0</v>
      </c>
      <c r="G92" s="38">
        <f t="shared" si="47"/>
        <v>67.979882648784582</v>
      </c>
      <c r="H92" s="38">
        <f t="shared" si="47"/>
        <v>11.735121542330262</v>
      </c>
      <c r="I92" s="38">
        <f t="shared" si="47"/>
        <v>17.686504610226322</v>
      </c>
      <c r="J92" s="38">
        <f t="shared" si="47"/>
        <v>0</v>
      </c>
      <c r="K92" s="38">
        <f t="shared" si="47"/>
        <v>0</v>
      </c>
      <c r="L92" s="38">
        <f t="shared" si="47"/>
        <v>2.5984911986588437</v>
      </c>
      <c r="M92" s="37">
        <f t="shared" si="2"/>
        <v>100.00000000000001</v>
      </c>
      <c r="N92" s="38" t="s">
        <v>20</v>
      </c>
      <c r="P92" s="35"/>
    </row>
    <row r="93" spans="1:16" ht="15.95" customHeight="1" x14ac:dyDescent="0.15">
      <c r="A93" s="17"/>
      <c r="B93" s="18" t="s">
        <v>65</v>
      </c>
      <c r="C93" s="11" t="s">
        <v>18</v>
      </c>
      <c r="D93" s="37">
        <v>3.5</v>
      </c>
      <c r="E93" s="37"/>
      <c r="F93" s="37"/>
      <c r="G93" s="37"/>
      <c r="H93" s="37"/>
      <c r="I93" s="37"/>
      <c r="J93" s="37"/>
      <c r="K93" s="37"/>
      <c r="L93" s="37"/>
      <c r="M93" s="37">
        <f t="shared" si="2"/>
        <v>0</v>
      </c>
      <c r="N93" s="37">
        <f>SUM(M93,D93)</f>
        <v>3.5</v>
      </c>
      <c r="P93" s="35"/>
    </row>
    <row r="94" spans="1:16" ht="15.95" customHeight="1" x14ac:dyDescent="0.15">
      <c r="A94" s="13"/>
      <c r="B94" s="19"/>
      <c r="C94" s="15" t="s">
        <v>19</v>
      </c>
      <c r="D94" s="38" t="s">
        <v>20</v>
      </c>
      <c r="E94" s="38">
        <f t="shared" ref="E94:L94" si="48">IF($M93=0,0,E93/$M93%)</f>
        <v>0</v>
      </c>
      <c r="F94" s="38">
        <f t="shared" si="48"/>
        <v>0</v>
      </c>
      <c r="G94" s="38">
        <f t="shared" si="48"/>
        <v>0</v>
      </c>
      <c r="H94" s="38">
        <f t="shared" si="48"/>
        <v>0</v>
      </c>
      <c r="I94" s="38">
        <f t="shared" si="48"/>
        <v>0</v>
      </c>
      <c r="J94" s="38">
        <f t="shared" si="48"/>
        <v>0</v>
      </c>
      <c r="K94" s="38">
        <f t="shared" si="48"/>
        <v>0</v>
      </c>
      <c r="L94" s="38">
        <f t="shared" si="48"/>
        <v>0</v>
      </c>
      <c r="M94" s="37">
        <f t="shared" si="2"/>
        <v>0</v>
      </c>
      <c r="N94" s="38" t="s">
        <v>20</v>
      </c>
      <c r="P94" s="35"/>
    </row>
    <row r="95" spans="1:16" ht="15.95" customHeight="1" x14ac:dyDescent="0.15">
      <c r="A95" s="17"/>
      <c r="B95" s="18" t="s">
        <v>66</v>
      </c>
      <c r="C95" s="11" t="s">
        <v>18</v>
      </c>
      <c r="D95" s="37">
        <v>2.5</v>
      </c>
      <c r="E95" s="37">
        <v>0</v>
      </c>
      <c r="F95" s="37">
        <v>0</v>
      </c>
      <c r="G95" s="37">
        <v>0.2</v>
      </c>
      <c r="H95" s="37">
        <v>0</v>
      </c>
      <c r="I95" s="37">
        <v>0.1</v>
      </c>
      <c r="J95" s="37"/>
      <c r="K95" s="37"/>
      <c r="L95" s="37"/>
      <c r="M95" s="37">
        <f t="shared" si="2"/>
        <v>0.30000000000000004</v>
      </c>
      <c r="N95" s="37">
        <f>SUM(M95,D95)</f>
        <v>2.8</v>
      </c>
      <c r="P95" s="35"/>
    </row>
    <row r="96" spans="1:16" ht="15.95" customHeight="1" x14ac:dyDescent="0.15">
      <c r="A96" s="13"/>
      <c r="B96" s="19"/>
      <c r="C96" s="15" t="s">
        <v>19</v>
      </c>
      <c r="D96" s="38" t="s">
        <v>20</v>
      </c>
      <c r="E96" s="38">
        <f t="shared" ref="E96:L96" si="49">IF($M95=0,0,E95/$M95%)</f>
        <v>0</v>
      </c>
      <c r="F96" s="38">
        <f t="shared" si="49"/>
        <v>0</v>
      </c>
      <c r="G96" s="38">
        <f t="shared" si="49"/>
        <v>66.666666666666657</v>
      </c>
      <c r="H96" s="38">
        <f t="shared" si="49"/>
        <v>0</v>
      </c>
      <c r="I96" s="38">
        <f t="shared" si="49"/>
        <v>33.333333333333329</v>
      </c>
      <c r="J96" s="38">
        <f t="shared" si="49"/>
        <v>0</v>
      </c>
      <c r="K96" s="38">
        <f t="shared" si="49"/>
        <v>0</v>
      </c>
      <c r="L96" s="38">
        <f t="shared" si="49"/>
        <v>0</v>
      </c>
      <c r="M96" s="37">
        <f t="shared" si="2"/>
        <v>99.999999999999986</v>
      </c>
      <c r="N96" s="38" t="s">
        <v>20</v>
      </c>
      <c r="P96" s="35"/>
    </row>
    <row r="97" spans="1:16" ht="15.95" customHeight="1" x14ac:dyDescent="0.15">
      <c r="A97" s="17"/>
      <c r="B97" s="18" t="s">
        <v>67</v>
      </c>
      <c r="C97" s="11" t="s">
        <v>18</v>
      </c>
      <c r="D97" s="37"/>
      <c r="E97" s="37"/>
      <c r="F97" s="37"/>
      <c r="G97" s="37"/>
      <c r="H97" s="37"/>
      <c r="I97" s="37"/>
      <c r="J97" s="37"/>
      <c r="K97" s="37"/>
      <c r="L97" s="37"/>
      <c r="M97" s="37">
        <f t="shared" si="2"/>
        <v>0</v>
      </c>
      <c r="N97" s="37">
        <f>SUM(M97,D97)</f>
        <v>0</v>
      </c>
      <c r="P97" s="35"/>
    </row>
    <row r="98" spans="1:16" ht="15.95" customHeight="1" x14ac:dyDescent="0.15">
      <c r="A98" s="13"/>
      <c r="B98" s="19"/>
      <c r="C98" s="15" t="s">
        <v>19</v>
      </c>
      <c r="D98" s="38" t="s">
        <v>20</v>
      </c>
      <c r="E98" s="38">
        <f t="shared" ref="E98:L98" si="50">IF($M97=0,0,E97/$M97%)</f>
        <v>0</v>
      </c>
      <c r="F98" s="38">
        <f t="shared" si="50"/>
        <v>0</v>
      </c>
      <c r="G98" s="38">
        <f t="shared" si="50"/>
        <v>0</v>
      </c>
      <c r="H98" s="38">
        <f t="shared" si="50"/>
        <v>0</v>
      </c>
      <c r="I98" s="38">
        <f t="shared" si="50"/>
        <v>0</v>
      </c>
      <c r="J98" s="38">
        <f t="shared" si="50"/>
        <v>0</v>
      </c>
      <c r="K98" s="38">
        <f t="shared" si="50"/>
        <v>0</v>
      </c>
      <c r="L98" s="38">
        <f t="shared" si="50"/>
        <v>0</v>
      </c>
      <c r="M98" s="37">
        <f t="shared" si="2"/>
        <v>0</v>
      </c>
      <c r="N98" s="38" t="s">
        <v>20</v>
      </c>
      <c r="P98" s="35"/>
    </row>
    <row r="99" spans="1:16" ht="15.95" customHeight="1" x14ac:dyDescent="0.15">
      <c r="A99" s="17"/>
      <c r="B99" s="18" t="s">
        <v>68</v>
      </c>
      <c r="C99" s="11" t="s">
        <v>18</v>
      </c>
      <c r="D99" s="37">
        <v>1.6</v>
      </c>
      <c r="E99" s="37"/>
      <c r="F99" s="37"/>
      <c r="G99" s="37"/>
      <c r="H99" s="37"/>
      <c r="I99" s="37"/>
      <c r="J99" s="37"/>
      <c r="K99" s="37"/>
      <c r="L99" s="37"/>
      <c r="M99" s="37">
        <f t="shared" si="2"/>
        <v>0</v>
      </c>
      <c r="N99" s="37">
        <f>SUM(M99,D99)</f>
        <v>1.6</v>
      </c>
      <c r="P99" s="35"/>
    </row>
    <row r="100" spans="1:16" ht="15.95" customHeight="1" x14ac:dyDescent="0.15">
      <c r="A100" s="13"/>
      <c r="B100" s="19"/>
      <c r="C100" s="15" t="s">
        <v>19</v>
      </c>
      <c r="D100" s="38" t="s">
        <v>20</v>
      </c>
      <c r="E100" s="38">
        <f t="shared" ref="E100:L100" si="51">IF($M99=0,0,E99/$M99%)</f>
        <v>0</v>
      </c>
      <c r="F100" s="38">
        <f t="shared" si="51"/>
        <v>0</v>
      </c>
      <c r="G100" s="38">
        <f t="shared" si="51"/>
        <v>0</v>
      </c>
      <c r="H100" s="38">
        <f t="shared" si="51"/>
        <v>0</v>
      </c>
      <c r="I100" s="38">
        <f t="shared" si="51"/>
        <v>0</v>
      </c>
      <c r="J100" s="38">
        <f t="shared" si="51"/>
        <v>0</v>
      </c>
      <c r="K100" s="38">
        <f t="shared" si="51"/>
        <v>0</v>
      </c>
      <c r="L100" s="38">
        <f t="shared" si="51"/>
        <v>0</v>
      </c>
      <c r="M100" s="37">
        <f t="shared" si="2"/>
        <v>0</v>
      </c>
      <c r="N100" s="38" t="s">
        <v>20</v>
      </c>
      <c r="P100" s="35"/>
    </row>
    <row r="101" spans="1:16" ht="15.95" customHeight="1" x14ac:dyDescent="0.15">
      <c r="A101" s="17"/>
      <c r="B101" s="18" t="s">
        <v>69</v>
      </c>
      <c r="C101" s="11" t="s">
        <v>18</v>
      </c>
      <c r="D101" s="37">
        <v>364.6</v>
      </c>
      <c r="E101" s="37">
        <v>0</v>
      </c>
      <c r="F101" s="37">
        <v>0</v>
      </c>
      <c r="G101" s="37">
        <v>113.2</v>
      </c>
      <c r="H101" s="37">
        <v>0</v>
      </c>
      <c r="I101" s="37">
        <v>0</v>
      </c>
      <c r="J101" s="37">
        <v>186.1</v>
      </c>
      <c r="K101" s="37">
        <v>0</v>
      </c>
      <c r="L101" s="37">
        <v>0</v>
      </c>
      <c r="M101" s="37">
        <f t="shared" si="2"/>
        <v>299.3</v>
      </c>
      <c r="N101" s="37">
        <f>SUM(M101,D101)</f>
        <v>663.90000000000009</v>
      </c>
      <c r="P101" s="35"/>
    </row>
    <row r="102" spans="1:16" ht="15.95" customHeight="1" x14ac:dyDescent="0.15">
      <c r="A102" s="13"/>
      <c r="B102" s="19"/>
      <c r="C102" s="15" t="s">
        <v>19</v>
      </c>
      <c r="D102" s="38" t="s">
        <v>20</v>
      </c>
      <c r="E102" s="38">
        <f t="shared" ref="E102:L102" si="52">IF($M101=0,0,E101/$M101%)</f>
        <v>0</v>
      </c>
      <c r="F102" s="38">
        <f t="shared" si="52"/>
        <v>0</v>
      </c>
      <c r="G102" s="38">
        <f t="shared" si="52"/>
        <v>37.821583695289007</v>
      </c>
      <c r="H102" s="38">
        <f t="shared" si="52"/>
        <v>0</v>
      </c>
      <c r="I102" s="38">
        <f t="shared" si="52"/>
        <v>0</v>
      </c>
      <c r="J102" s="38">
        <f t="shared" si="52"/>
        <v>62.178416304710986</v>
      </c>
      <c r="K102" s="38">
        <f t="shared" si="52"/>
        <v>0</v>
      </c>
      <c r="L102" s="38">
        <f t="shared" si="52"/>
        <v>0</v>
      </c>
      <c r="M102" s="37">
        <f t="shared" si="2"/>
        <v>100</v>
      </c>
      <c r="N102" s="38" t="s">
        <v>20</v>
      </c>
      <c r="P102" s="35"/>
    </row>
    <row r="103" spans="1:16" ht="15.75" hidden="1" customHeight="1" x14ac:dyDescent="0.15">
      <c r="A103" s="13" t="s">
        <v>58</v>
      </c>
      <c r="B103" s="10"/>
      <c r="C103" s="11" t="s">
        <v>18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>
        <f t="shared" ref="M103:M108" si="53">SUM(E103:L103)</f>
        <v>0</v>
      </c>
      <c r="N103" s="37">
        <f>SUM(M103,D103)</f>
        <v>0</v>
      </c>
      <c r="P103" s="35"/>
    </row>
    <row r="104" spans="1:16" ht="15.75" hidden="1" customHeight="1" x14ac:dyDescent="0.15">
      <c r="A104" s="21"/>
      <c r="B104" s="14"/>
      <c r="C104" s="15" t="s">
        <v>19</v>
      </c>
      <c r="D104" s="37"/>
      <c r="E104" s="38"/>
      <c r="F104" s="38"/>
      <c r="G104" s="38"/>
      <c r="H104" s="38"/>
      <c r="I104" s="38"/>
      <c r="J104" s="38"/>
      <c r="K104" s="38"/>
      <c r="L104" s="38"/>
      <c r="M104" s="37">
        <f t="shared" si="53"/>
        <v>0</v>
      </c>
      <c r="N104" s="37">
        <f>SUM(M104,D104)</f>
        <v>0</v>
      </c>
      <c r="P104" s="35"/>
    </row>
    <row r="105" spans="1:16" ht="15.75" hidden="1" customHeight="1" x14ac:dyDescent="0.15">
      <c r="A105" s="9" t="s">
        <v>59</v>
      </c>
      <c r="B105" s="10"/>
      <c r="C105" s="11" t="s">
        <v>18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>
        <f t="shared" si="53"/>
        <v>0</v>
      </c>
      <c r="N105" s="37">
        <f>SUM(M105,D105)</f>
        <v>0</v>
      </c>
      <c r="P105" s="35"/>
    </row>
    <row r="106" spans="1:16" ht="15.75" hidden="1" customHeight="1" x14ac:dyDescent="0.15">
      <c r="A106" s="21"/>
      <c r="B106" s="14"/>
      <c r="C106" s="15" t="s">
        <v>19</v>
      </c>
      <c r="D106" s="37"/>
      <c r="E106" s="38"/>
      <c r="F106" s="38"/>
      <c r="G106" s="38"/>
      <c r="H106" s="38"/>
      <c r="I106" s="38"/>
      <c r="J106" s="38"/>
      <c r="K106" s="38"/>
      <c r="L106" s="38"/>
      <c r="M106" s="37">
        <f t="shared" si="53"/>
        <v>0</v>
      </c>
      <c r="N106" s="37">
        <f>SUM(M106,D106)</f>
        <v>0</v>
      </c>
      <c r="P106" s="35"/>
    </row>
    <row r="107" spans="1:16" ht="15.95" customHeight="1" x14ac:dyDescent="0.15">
      <c r="A107" s="9" t="s">
        <v>70</v>
      </c>
      <c r="B107" s="10"/>
      <c r="C107" s="11" t="s">
        <v>18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>
        <f t="shared" si="53"/>
        <v>0</v>
      </c>
      <c r="N107" s="37">
        <f>SUM(M107,D107)</f>
        <v>0</v>
      </c>
      <c r="P107" s="35"/>
    </row>
    <row r="108" spans="1:16" ht="15.95" customHeight="1" x14ac:dyDescent="0.15">
      <c r="A108" s="21"/>
      <c r="B108" s="14"/>
      <c r="C108" s="15" t="s">
        <v>19</v>
      </c>
      <c r="D108" s="38" t="s">
        <v>20</v>
      </c>
      <c r="E108" s="38">
        <f t="shared" ref="E108:L108" si="54">IF($M107=0,0,E107/$M107%)</f>
        <v>0</v>
      </c>
      <c r="F108" s="38">
        <f t="shared" si="54"/>
        <v>0</v>
      </c>
      <c r="G108" s="38">
        <f t="shared" si="54"/>
        <v>0</v>
      </c>
      <c r="H108" s="38">
        <f t="shared" si="54"/>
        <v>0</v>
      </c>
      <c r="I108" s="38">
        <f t="shared" si="54"/>
        <v>0</v>
      </c>
      <c r="J108" s="38">
        <f t="shared" si="54"/>
        <v>0</v>
      </c>
      <c r="K108" s="38">
        <f t="shared" si="54"/>
        <v>0</v>
      </c>
      <c r="L108" s="38">
        <f t="shared" si="54"/>
        <v>0</v>
      </c>
      <c r="M108" s="37">
        <f t="shared" si="53"/>
        <v>0</v>
      </c>
      <c r="N108" s="38" t="s">
        <v>20</v>
      </c>
      <c r="P108" s="35"/>
    </row>
    <row r="109" spans="1:16" ht="15.95" customHeight="1" x14ac:dyDescent="0.15">
      <c r="A109" s="9" t="s">
        <v>71</v>
      </c>
      <c r="B109" s="10"/>
      <c r="C109" s="20" t="s">
        <v>111</v>
      </c>
      <c r="D109" s="37">
        <f>SUM(D111,D113,D115,D117,D119,D121,D123,D125,D127)</f>
        <v>17404.599999999999</v>
      </c>
      <c r="E109" s="37">
        <f t="shared" ref="E109:L109" si="55">SUM(E111,E113,E115,E117,E119,E121,E123,E125,E127)</f>
        <v>1144.9000000000001</v>
      </c>
      <c r="F109" s="37">
        <f t="shared" si="55"/>
        <v>0</v>
      </c>
      <c r="G109" s="37">
        <f t="shared" si="55"/>
        <v>45288.9</v>
      </c>
      <c r="H109" s="37">
        <f t="shared" si="55"/>
        <v>8520</v>
      </c>
      <c r="I109" s="37">
        <f t="shared" si="55"/>
        <v>40884</v>
      </c>
      <c r="J109" s="37">
        <f t="shared" si="55"/>
        <v>0</v>
      </c>
      <c r="K109" s="37">
        <f t="shared" si="55"/>
        <v>133</v>
      </c>
      <c r="L109" s="37">
        <f t="shared" si="55"/>
        <v>1511</v>
      </c>
      <c r="M109" s="37">
        <f t="shared" si="2"/>
        <v>97481.8</v>
      </c>
      <c r="N109" s="37">
        <f>SUM(M109,D109)</f>
        <v>114886.39999999999</v>
      </c>
      <c r="P109" s="35"/>
    </row>
    <row r="110" spans="1:16" ht="15.95" customHeight="1" x14ac:dyDescent="0.15">
      <c r="A110" s="13"/>
      <c r="B110" s="14"/>
      <c r="C110" s="15" t="s">
        <v>19</v>
      </c>
      <c r="D110" s="38" t="s">
        <v>20</v>
      </c>
      <c r="E110" s="38">
        <f t="shared" ref="E110:L110" si="56">IF($M109=0,0,E109/$M109%)</f>
        <v>1.1744756457102763</v>
      </c>
      <c r="F110" s="38">
        <f t="shared" si="56"/>
        <v>0</v>
      </c>
      <c r="G110" s="38">
        <f t="shared" si="56"/>
        <v>46.45882616037045</v>
      </c>
      <c r="H110" s="38">
        <f t="shared" si="56"/>
        <v>8.7400930224924043</v>
      </c>
      <c r="I110" s="38">
        <f t="shared" si="56"/>
        <v>41.940136517791011</v>
      </c>
      <c r="J110" s="38">
        <f t="shared" si="56"/>
        <v>0</v>
      </c>
      <c r="K110" s="38">
        <f t="shared" si="56"/>
        <v>0.13643572441214669</v>
      </c>
      <c r="L110" s="38">
        <f t="shared" si="56"/>
        <v>1.5500329292237116</v>
      </c>
      <c r="M110" s="37">
        <f t="shared" si="2"/>
        <v>100</v>
      </c>
      <c r="N110" s="38" t="s">
        <v>20</v>
      </c>
      <c r="P110" s="35"/>
    </row>
    <row r="111" spans="1:16" ht="15.95" customHeight="1" x14ac:dyDescent="0.15">
      <c r="A111" s="17"/>
      <c r="B111" s="18" t="s">
        <v>72</v>
      </c>
      <c r="C111" s="11" t="s">
        <v>18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>
        <f t="shared" ref="M111:M136" si="57">SUM(E111:L111)</f>
        <v>0</v>
      </c>
      <c r="N111" s="37">
        <f>SUM(M111,D111)</f>
        <v>0</v>
      </c>
      <c r="P111" s="35"/>
    </row>
    <row r="112" spans="1:16" ht="15.95" customHeight="1" x14ac:dyDescent="0.15">
      <c r="A112" s="13"/>
      <c r="B112" s="19"/>
      <c r="C112" s="15" t="s">
        <v>19</v>
      </c>
      <c r="D112" s="38" t="s">
        <v>20</v>
      </c>
      <c r="E112" s="38">
        <f t="shared" ref="E112:L112" si="58">IF($M111=0,0,E111/$M111%)</f>
        <v>0</v>
      </c>
      <c r="F112" s="38">
        <f t="shared" si="58"/>
        <v>0</v>
      </c>
      <c r="G112" s="38">
        <f t="shared" si="58"/>
        <v>0</v>
      </c>
      <c r="H112" s="38">
        <f t="shared" si="58"/>
        <v>0</v>
      </c>
      <c r="I112" s="38">
        <f t="shared" si="58"/>
        <v>0</v>
      </c>
      <c r="J112" s="38">
        <f t="shared" si="58"/>
        <v>0</v>
      </c>
      <c r="K112" s="38">
        <f t="shared" si="58"/>
        <v>0</v>
      </c>
      <c r="L112" s="38">
        <f t="shared" si="58"/>
        <v>0</v>
      </c>
      <c r="M112" s="37">
        <f t="shared" si="57"/>
        <v>0</v>
      </c>
      <c r="N112" s="38" t="s">
        <v>20</v>
      </c>
      <c r="P112" s="35"/>
    </row>
    <row r="113" spans="1:16" ht="15.95" customHeight="1" x14ac:dyDescent="0.15">
      <c r="A113" s="17"/>
      <c r="B113" s="18" t="s">
        <v>73</v>
      </c>
      <c r="C113" s="11" t="s">
        <v>18</v>
      </c>
      <c r="D113" s="37">
        <v>16820.3</v>
      </c>
      <c r="E113" s="37">
        <v>1144.9000000000001</v>
      </c>
      <c r="F113" s="37">
        <v>0</v>
      </c>
      <c r="G113" s="37">
        <v>44989.8</v>
      </c>
      <c r="H113" s="37">
        <v>8520</v>
      </c>
      <c r="I113" s="37">
        <v>40884</v>
      </c>
      <c r="J113" s="37">
        <v>0</v>
      </c>
      <c r="K113" s="37">
        <v>133</v>
      </c>
      <c r="L113" s="37">
        <v>1511</v>
      </c>
      <c r="M113" s="37">
        <f t="shared" si="57"/>
        <v>97182.700000000012</v>
      </c>
      <c r="N113" s="37">
        <f>SUM(M113,D113)</f>
        <v>114003.00000000001</v>
      </c>
      <c r="P113" s="35"/>
    </row>
    <row r="114" spans="1:16" ht="15.95" customHeight="1" x14ac:dyDescent="0.15">
      <c r="A114" s="13"/>
      <c r="B114" s="19"/>
      <c r="C114" s="15" t="s">
        <v>19</v>
      </c>
      <c r="D114" s="38" t="s">
        <v>20</v>
      </c>
      <c r="E114" s="38">
        <f t="shared" ref="E114:L114" si="59">IF($M113=0,0,E113/$M113%)</f>
        <v>1.1780903391241444</v>
      </c>
      <c r="F114" s="38">
        <f t="shared" si="59"/>
        <v>0</v>
      </c>
      <c r="G114" s="38">
        <f t="shared" si="59"/>
        <v>46.294042046578248</v>
      </c>
      <c r="H114" s="38">
        <f t="shared" si="59"/>
        <v>8.7669924791140801</v>
      </c>
      <c r="I114" s="38">
        <f t="shared" si="59"/>
        <v>42.069216023016438</v>
      </c>
      <c r="J114" s="38">
        <f t="shared" si="59"/>
        <v>0</v>
      </c>
      <c r="K114" s="38">
        <f t="shared" si="59"/>
        <v>0.13685563377020807</v>
      </c>
      <c r="L114" s="38">
        <f t="shared" si="59"/>
        <v>1.5548034783968749</v>
      </c>
      <c r="M114" s="37">
        <f t="shared" si="57"/>
        <v>100</v>
      </c>
      <c r="N114" s="38" t="s">
        <v>20</v>
      </c>
      <c r="P114" s="35"/>
    </row>
    <row r="115" spans="1:16" ht="15.95" customHeight="1" x14ac:dyDescent="0.15">
      <c r="A115" s="17"/>
      <c r="B115" s="18" t="s">
        <v>74</v>
      </c>
      <c r="C115" s="11" t="s">
        <v>18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>
        <f t="shared" si="57"/>
        <v>0</v>
      </c>
      <c r="N115" s="37">
        <f>SUM(M115,D115)</f>
        <v>0</v>
      </c>
      <c r="P115" s="35"/>
    </row>
    <row r="116" spans="1:16" ht="15.95" customHeight="1" x14ac:dyDescent="0.15">
      <c r="A116" s="13"/>
      <c r="B116" s="19"/>
      <c r="C116" s="15" t="s">
        <v>19</v>
      </c>
      <c r="D116" s="38" t="s">
        <v>20</v>
      </c>
      <c r="E116" s="38">
        <f t="shared" ref="E116:L116" si="60">IF($M115=0,0,E115/$M115%)</f>
        <v>0</v>
      </c>
      <c r="F116" s="38">
        <f t="shared" si="60"/>
        <v>0</v>
      </c>
      <c r="G116" s="38">
        <f t="shared" si="60"/>
        <v>0</v>
      </c>
      <c r="H116" s="38">
        <f t="shared" si="60"/>
        <v>0</v>
      </c>
      <c r="I116" s="38">
        <f t="shared" si="60"/>
        <v>0</v>
      </c>
      <c r="J116" s="38">
        <f t="shared" si="60"/>
        <v>0</v>
      </c>
      <c r="K116" s="38">
        <f t="shared" si="60"/>
        <v>0</v>
      </c>
      <c r="L116" s="38">
        <f t="shared" si="60"/>
        <v>0</v>
      </c>
      <c r="M116" s="37">
        <f t="shared" si="57"/>
        <v>0</v>
      </c>
      <c r="N116" s="38" t="s">
        <v>20</v>
      </c>
      <c r="P116" s="35"/>
    </row>
    <row r="117" spans="1:16" ht="15.95" customHeight="1" x14ac:dyDescent="0.15">
      <c r="A117" s="17"/>
      <c r="B117" s="18" t="s">
        <v>75</v>
      </c>
      <c r="C117" s="11" t="s">
        <v>18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>
        <f t="shared" si="57"/>
        <v>0</v>
      </c>
      <c r="N117" s="37">
        <f>SUM(M117,D117)</f>
        <v>0</v>
      </c>
      <c r="P117" s="35"/>
    </row>
    <row r="118" spans="1:16" ht="15.95" customHeight="1" x14ac:dyDescent="0.15">
      <c r="A118" s="13"/>
      <c r="B118" s="19"/>
      <c r="C118" s="15" t="s">
        <v>19</v>
      </c>
      <c r="D118" s="38" t="s">
        <v>20</v>
      </c>
      <c r="E118" s="38">
        <f t="shared" ref="E118:L118" si="61">IF($M117=0,0,E117/$M117%)</f>
        <v>0</v>
      </c>
      <c r="F118" s="38">
        <f t="shared" si="61"/>
        <v>0</v>
      </c>
      <c r="G118" s="38">
        <f t="shared" si="61"/>
        <v>0</v>
      </c>
      <c r="H118" s="38">
        <f t="shared" si="61"/>
        <v>0</v>
      </c>
      <c r="I118" s="38">
        <f t="shared" si="61"/>
        <v>0</v>
      </c>
      <c r="J118" s="38">
        <f t="shared" si="61"/>
        <v>0</v>
      </c>
      <c r="K118" s="38">
        <f t="shared" si="61"/>
        <v>0</v>
      </c>
      <c r="L118" s="38">
        <f t="shared" si="61"/>
        <v>0</v>
      </c>
      <c r="M118" s="37">
        <f t="shared" si="57"/>
        <v>0</v>
      </c>
      <c r="N118" s="38" t="s">
        <v>20</v>
      </c>
      <c r="P118" s="35"/>
    </row>
    <row r="119" spans="1:16" ht="15.95" customHeight="1" x14ac:dyDescent="0.15">
      <c r="A119" s="17"/>
      <c r="B119" s="18" t="s">
        <v>76</v>
      </c>
      <c r="C119" s="11" t="s">
        <v>18</v>
      </c>
      <c r="D119" s="37">
        <v>14.5</v>
      </c>
      <c r="E119" s="37"/>
      <c r="F119" s="37"/>
      <c r="G119" s="37"/>
      <c r="H119" s="37"/>
      <c r="I119" s="37"/>
      <c r="J119" s="37"/>
      <c r="K119" s="37"/>
      <c r="L119" s="37"/>
      <c r="M119" s="37">
        <f t="shared" si="57"/>
        <v>0</v>
      </c>
      <c r="N119" s="37">
        <f>SUM(M119,D119)</f>
        <v>14.5</v>
      </c>
      <c r="P119" s="35"/>
    </row>
    <row r="120" spans="1:16" ht="15.95" customHeight="1" x14ac:dyDescent="0.15">
      <c r="A120" s="13"/>
      <c r="B120" s="19"/>
      <c r="C120" s="15" t="s">
        <v>19</v>
      </c>
      <c r="D120" s="38" t="s">
        <v>20</v>
      </c>
      <c r="E120" s="38">
        <f t="shared" ref="E120:L120" si="62">IF($M119=0,0,E119/$M119%)</f>
        <v>0</v>
      </c>
      <c r="F120" s="38">
        <f t="shared" si="62"/>
        <v>0</v>
      </c>
      <c r="G120" s="38">
        <f t="shared" si="62"/>
        <v>0</v>
      </c>
      <c r="H120" s="38">
        <f t="shared" si="62"/>
        <v>0</v>
      </c>
      <c r="I120" s="38">
        <f t="shared" si="62"/>
        <v>0</v>
      </c>
      <c r="J120" s="38">
        <f t="shared" si="62"/>
        <v>0</v>
      </c>
      <c r="K120" s="38">
        <f t="shared" si="62"/>
        <v>0</v>
      </c>
      <c r="L120" s="38">
        <f t="shared" si="62"/>
        <v>0</v>
      </c>
      <c r="M120" s="37">
        <f t="shared" si="57"/>
        <v>0</v>
      </c>
      <c r="N120" s="38" t="s">
        <v>20</v>
      </c>
      <c r="P120" s="35"/>
    </row>
    <row r="121" spans="1:16" ht="15.95" customHeight="1" x14ac:dyDescent="0.15">
      <c r="A121" s="17"/>
      <c r="B121" s="18" t="s">
        <v>77</v>
      </c>
      <c r="C121" s="11" t="s">
        <v>18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>
        <f t="shared" si="57"/>
        <v>0</v>
      </c>
      <c r="N121" s="37">
        <f>SUM(M121,D121)</f>
        <v>0</v>
      </c>
      <c r="P121" s="35"/>
    </row>
    <row r="122" spans="1:16" ht="15.95" customHeight="1" x14ac:dyDescent="0.15">
      <c r="A122" s="13"/>
      <c r="B122" s="19"/>
      <c r="C122" s="15" t="s">
        <v>19</v>
      </c>
      <c r="D122" s="38" t="s">
        <v>20</v>
      </c>
      <c r="E122" s="38">
        <f t="shared" ref="E122:L122" si="63">IF($M121=0,0,E121/$M121%)</f>
        <v>0</v>
      </c>
      <c r="F122" s="38">
        <f t="shared" si="63"/>
        <v>0</v>
      </c>
      <c r="G122" s="38">
        <f t="shared" si="63"/>
        <v>0</v>
      </c>
      <c r="H122" s="38">
        <f t="shared" si="63"/>
        <v>0</v>
      </c>
      <c r="I122" s="38">
        <f t="shared" si="63"/>
        <v>0</v>
      </c>
      <c r="J122" s="38">
        <f t="shared" si="63"/>
        <v>0</v>
      </c>
      <c r="K122" s="38">
        <f t="shared" si="63"/>
        <v>0</v>
      </c>
      <c r="L122" s="38">
        <f t="shared" si="63"/>
        <v>0</v>
      </c>
      <c r="M122" s="37">
        <f t="shared" si="57"/>
        <v>0</v>
      </c>
      <c r="N122" s="38" t="s">
        <v>20</v>
      </c>
      <c r="P122" s="35"/>
    </row>
    <row r="123" spans="1:16" ht="15.95" customHeight="1" x14ac:dyDescent="0.15">
      <c r="A123" s="17"/>
      <c r="B123" s="18" t="s">
        <v>78</v>
      </c>
      <c r="C123" s="11" t="s">
        <v>18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>
        <f t="shared" si="57"/>
        <v>0</v>
      </c>
      <c r="N123" s="37">
        <f>SUM(M123,D123)</f>
        <v>0</v>
      </c>
      <c r="P123" s="35"/>
    </row>
    <row r="124" spans="1:16" ht="15.95" customHeight="1" x14ac:dyDescent="0.15">
      <c r="A124" s="13"/>
      <c r="B124" s="19"/>
      <c r="C124" s="15" t="s">
        <v>19</v>
      </c>
      <c r="D124" s="38" t="s">
        <v>20</v>
      </c>
      <c r="E124" s="38">
        <f t="shared" ref="E124:L124" si="64">IF($M123=0,0,E123/$M123%)</f>
        <v>0</v>
      </c>
      <c r="F124" s="38">
        <f t="shared" si="64"/>
        <v>0</v>
      </c>
      <c r="G124" s="38">
        <f t="shared" si="64"/>
        <v>0</v>
      </c>
      <c r="H124" s="38">
        <f t="shared" si="64"/>
        <v>0</v>
      </c>
      <c r="I124" s="38">
        <f t="shared" si="64"/>
        <v>0</v>
      </c>
      <c r="J124" s="38">
        <f t="shared" si="64"/>
        <v>0</v>
      </c>
      <c r="K124" s="38">
        <f t="shared" si="64"/>
        <v>0</v>
      </c>
      <c r="L124" s="38">
        <f t="shared" si="64"/>
        <v>0</v>
      </c>
      <c r="M124" s="37">
        <f t="shared" si="57"/>
        <v>0</v>
      </c>
      <c r="N124" s="38" t="s">
        <v>20</v>
      </c>
      <c r="P124" s="35"/>
    </row>
    <row r="125" spans="1:16" ht="15.95" customHeight="1" x14ac:dyDescent="0.15">
      <c r="A125" s="17"/>
      <c r="B125" s="18" t="s">
        <v>79</v>
      </c>
      <c r="C125" s="11" t="s">
        <v>18</v>
      </c>
      <c r="D125" s="37"/>
      <c r="E125" s="37"/>
      <c r="F125" s="37"/>
      <c r="G125" s="37"/>
      <c r="H125" s="37"/>
      <c r="I125" s="37"/>
      <c r="J125" s="37"/>
      <c r="K125" s="37"/>
      <c r="L125" s="37"/>
      <c r="M125" s="37">
        <f t="shared" si="57"/>
        <v>0</v>
      </c>
      <c r="N125" s="37">
        <f>SUM(M125,D125)</f>
        <v>0</v>
      </c>
      <c r="P125" s="35"/>
    </row>
    <row r="126" spans="1:16" ht="15.95" customHeight="1" x14ac:dyDescent="0.15">
      <c r="A126" s="13"/>
      <c r="B126" s="19"/>
      <c r="C126" s="15" t="s">
        <v>19</v>
      </c>
      <c r="D126" s="38" t="s">
        <v>20</v>
      </c>
      <c r="E126" s="38">
        <f t="shared" ref="E126:L126" si="65">IF($M125=0,0,E125/$M125%)</f>
        <v>0</v>
      </c>
      <c r="F126" s="38">
        <f t="shared" si="65"/>
        <v>0</v>
      </c>
      <c r="G126" s="38">
        <f t="shared" si="65"/>
        <v>0</v>
      </c>
      <c r="H126" s="38">
        <f t="shared" si="65"/>
        <v>0</v>
      </c>
      <c r="I126" s="38">
        <f t="shared" si="65"/>
        <v>0</v>
      </c>
      <c r="J126" s="38">
        <f t="shared" si="65"/>
        <v>0</v>
      </c>
      <c r="K126" s="38">
        <f t="shared" si="65"/>
        <v>0</v>
      </c>
      <c r="L126" s="38">
        <f t="shared" si="65"/>
        <v>0</v>
      </c>
      <c r="M126" s="37">
        <f t="shared" si="57"/>
        <v>0</v>
      </c>
      <c r="N126" s="38" t="s">
        <v>20</v>
      </c>
      <c r="P126" s="35"/>
    </row>
    <row r="127" spans="1:16" ht="15.75" customHeight="1" x14ac:dyDescent="0.15">
      <c r="A127" s="17"/>
      <c r="B127" s="18" t="s">
        <v>80</v>
      </c>
      <c r="C127" s="11" t="s">
        <v>18</v>
      </c>
      <c r="D127" s="37">
        <v>569.80000000000007</v>
      </c>
      <c r="E127" s="37">
        <v>0</v>
      </c>
      <c r="F127" s="37">
        <v>0</v>
      </c>
      <c r="G127" s="37">
        <v>299.10000000000002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f t="shared" si="57"/>
        <v>299.10000000000002</v>
      </c>
      <c r="N127" s="37">
        <f>SUM(M127,D127)</f>
        <v>868.90000000000009</v>
      </c>
      <c r="P127" s="35"/>
    </row>
    <row r="128" spans="1:16" ht="15.75" customHeight="1" x14ac:dyDescent="0.15">
      <c r="A128" s="13"/>
      <c r="B128" s="19"/>
      <c r="C128" s="15" t="s">
        <v>19</v>
      </c>
      <c r="D128" s="38" t="s">
        <v>20</v>
      </c>
      <c r="E128" s="38">
        <f t="shared" ref="E128:L128" si="66">IF($M127=0,0,E127/$M127%)</f>
        <v>0</v>
      </c>
      <c r="F128" s="38">
        <f t="shared" si="66"/>
        <v>0</v>
      </c>
      <c r="G128" s="38">
        <f t="shared" si="66"/>
        <v>100</v>
      </c>
      <c r="H128" s="38">
        <f t="shared" si="66"/>
        <v>0</v>
      </c>
      <c r="I128" s="38">
        <f t="shared" si="66"/>
        <v>0</v>
      </c>
      <c r="J128" s="38">
        <f t="shared" si="66"/>
        <v>0</v>
      </c>
      <c r="K128" s="38">
        <f t="shared" si="66"/>
        <v>0</v>
      </c>
      <c r="L128" s="38">
        <f t="shared" si="66"/>
        <v>0</v>
      </c>
      <c r="M128" s="37">
        <f t="shared" si="57"/>
        <v>100</v>
      </c>
      <c r="N128" s="38" t="s">
        <v>20</v>
      </c>
      <c r="P128" s="35"/>
    </row>
    <row r="129" spans="1:16" ht="15.75" customHeight="1" x14ac:dyDescent="0.15">
      <c r="A129" s="9" t="s">
        <v>81</v>
      </c>
      <c r="B129" s="10"/>
      <c r="C129" s="11" t="s">
        <v>18</v>
      </c>
      <c r="D129" s="37"/>
      <c r="E129" s="37"/>
      <c r="F129" s="37"/>
      <c r="G129" s="37"/>
      <c r="H129" s="37"/>
      <c r="I129" s="37"/>
      <c r="J129" s="37"/>
      <c r="K129" s="37"/>
      <c r="L129" s="37"/>
      <c r="M129" s="37">
        <f t="shared" si="57"/>
        <v>0</v>
      </c>
      <c r="N129" s="37">
        <f>SUM(M129,D129)</f>
        <v>0</v>
      </c>
      <c r="P129" s="35"/>
    </row>
    <row r="130" spans="1:16" ht="15.75" customHeight="1" x14ac:dyDescent="0.15">
      <c r="A130" s="21"/>
      <c r="B130" s="14"/>
      <c r="C130" s="15" t="s">
        <v>19</v>
      </c>
      <c r="D130" s="38" t="s">
        <v>20</v>
      </c>
      <c r="E130" s="38">
        <f t="shared" ref="E130:L130" si="67">IF($M129=0,0,E129/$M129%)</f>
        <v>0</v>
      </c>
      <c r="F130" s="38">
        <f t="shared" si="67"/>
        <v>0</v>
      </c>
      <c r="G130" s="38">
        <f t="shared" si="67"/>
        <v>0</v>
      </c>
      <c r="H130" s="38">
        <f t="shared" si="67"/>
        <v>0</v>
      </c>
      <c r="I130" s="38">
        <f t="shared" si="67"/>
        <v>0</v>
      </c>
      <c r="J130" s="38">
        <f t="shared" si="67"/>
        <v>0</v>
      </c>
      <c r="K130" s="38">
        <f t="shared" si="67"/>
        <v>0</v>
      </c>
      <c r="L130" s="38">
        <f t="shared" si="67"/>
        <v>0</v>
      </c>
      <c r="M130" s="37">
        <f t="shared" si="57"/>
        <v>0</v>
      </c>
      <c r="N130" s="38" t="s">
        <v>20</v>
      </c>
      <c r="P130" s="35"/>
    </row>
    <row r="131" spans="1:16" ht="15.75" customHeight="1" x14ac:dyDescent="0.15">
      <c r="A131" s="9" t="s">
        <v>82</v>
      </c>
      <c r="B131" s="10"/>
      <c r="C131" s="11" t="s">
        <v>18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>
        <f t="shared" si="57"/>
        <v>0</v>
      </c>
      <c r="N131" s="37">
        <f>SUM(M131,D131)</f>
        <v>0</v>
      </c>
      <c r="P131" s="35"/>
    </row>
    <row r="132" spans="1:16" ht="15.75" customHeight="1" x14ac:dyDescent="0.15">
      <c r="A132" s="21"/>
      <c r="B132" s="14"/>
      <c r="C132" s="15" t="s">
        <v>19</v>
      </c>
      <c r="D132" s="37"/>
      <c r="E132" s="38"/>
      <c r="F132" s="38"/>
      <c r="G132" s="38"/>
      <c r="H132" s="38"/>
      <c r="I132" s="38"/>
      <c r="J132" s="38"/>
      <c r="K132" s="38"/>
      <c r="L132" s="38"/>
      <c r="M132" s="37">
        <f t="shared" si="57"/>
        <v>0</v>
      </c>
      <c r="N132" s="37">
        <f>SUM(M132,D132)</f>
        <v>0</v>
      </c>
      <c r="P132" s="35"/>
    </row>
    <row r="133" spans="1:16" ht="15.95" customHeight="1" x14ac:dyDescent="0.15">
      <c r="A133" s="22" t="s">
        <v>83</v>
      </c>
      <c r="B133" s="23"/>
      <c r="C133" s="11" t="s">
        <v>18</v>
      </c>
      <c r="D133" s="37">
        <f t="shared" ref="D133:L133" si="68">SUM(D129,D109,D107,D81,D17,D7)</f>
        <v>56413.3</v>
      </c>
      <c r="E133" s="37">
        <f t="shared" si="68"/>
        <v>3632.7999999999997</v>
      </c>
      <c r="F133" s="37">
        <f t="shared" si="68"/>
        <v>1812.6999999999998</v>
      </c>
      <c r="G133" s="37">
        <f t="shared" si="68"/>
        <v>114311.7</v>
      </c>
      <c r="H133" s="37">
        <f t="shared" si="68"/>
        <v>15083.7</v>
      </c>
      <c r="I133" s="37">
        <f t="shared" si="68"/>
        <v>54374.999999999993</v>
      </c>
      <c r="J133" s="37">
        <f t="shared" si="68"/>
        <v>1939.6000000000001</v>
      </c>
      <c r="K133" s="37">
        <f t="shared" si="68"/>
        <v>308.29999999999995</v>
      </c>
      <c r="L133" s="37">
        <f t="shared" si="68"/>
        <v>4221.7000000000007</v>
      </c>
      <c r="M133" s="37">
        <f t="shared" si="57"/>
        <v>195685.5</v>
      </c>
      <c r="N133" s="37">
        <f>SUM(M133,D133)</f>
        <v>252098.8</v>
      </c>
      <c r="P133" s="35"/>
    </row>
    <row r="134" spans="1:16" ht="15.95" customHeight="1" x14ac:dyDescent="0.15">
      <c r="A134" s="21"/>
      <c r="B134" s="14"/>
      <c r="C134" s="15" t="s">
        <v>19</v>
      </c>
      <c r="D134" s="38" t="s">
        <v>20</v>
      </c>
      <c r="E134" s="38">
        <f t="shared" ref="E134:L134" si="69">IF($M133=0,0,E133/$M133%)</f>
        <v>1.8564482294293647</v>
      </c>
      <c r="F134" s="38">
        <f t="shared" si="69"/>
        <v>0.92633332566797222</v>
      </c>
      <c r="G134" s="38">
        <f t="shared" si="69"/>
        <v>58.416029802923568</v>
      </c>
      <c r="H134" s="38">
        <f t="shared" si="69"/>
        <v>7.7081337145572872</v>
      </c>
      <c r="I134" s="38">
        <f t="shared" si="69"/>
        <v>27.786933625639094</v>
      </c>
      <c r="J134" s="38">
        <f t="shared" si="69"/>
        <v>0.99118227972946393</v>
      </c>
      <c r="K134" s="38">
        <f t="shared" si="69"/>
        <v>0.15754871975695692</v>
      </c>
      <c r="L134" s="38">
        <f t="shared" si="69"/>
        <v>2.157390302296287</v>
      </c>
      <c r="M134" s="37">
        <f t="shared" si="57"/>
        <v>100</v>
      </c>
      <c r="N134" s="38" t="s">
        <v>20</v>
      </c>
      <c r="P134" s="35"/>
    </row>
    <row r="135" spans="1:16" ht="15.95" customHeight="1" x14ac:dyDescent="0.15">
      <c r="A135" s="9" t="s">
        <v>84</v>
      </c>
      <c r="B135" s="10"/>
      <c r="C135" s="11" t="s">
        <v>18</v>
      </c>
      <c r="D135" s="37">
        <v>8.4</v>
      </c>
      <c r="E135" s="37"/>
      <c r="F135" s="37"/>
      <c r="G135" s="37"/>
      <c r="H135" s="37"/>
      <c r="I135" s="37"/>
      <c r="J135" s="37"/>
      <c r="K135" s="37"/>
      <c r="L135" s="37"/>
      <c r="M135" s="37">
        <f t="shared" si="57"/>
        <v>0</v>
      </c>
      <c r="N135" s="37">
        <f>SUM(M135,D135)</f>
        <v>8.4</v>
      </c>
      <c r="P135" s="35"/>
    </row>
    <row r="136" spans="1:16" ht="15.95" customHeight="1" x14ac:dyDescent="0.15">
      <c r="A136" s="21" t="s">
        <v>85</v>
      </c>
      <c r="B136" s="24"/>
      <c r="C136" s="15" t="s">
        <v>19</v>
      </c>
      <c r="D136" s="38" t="s">
        <v>20</v>
      </c>
      <c r="E136" s="38">
        <f t="shared" ref="E136:L136" si="70">IF($M135=0,0,E135/$M135%)</f>
        <v>0</v>
      </c>
      <c r="F136" s="38">
        <f t="shared" si="70"/>
        <v>0</v>
      </c>
      <c r="G136" s="38">
        <f t="shared" si="70"/>
        <v>0</v>
      </c>
      <c r="H136" s="38">
        <f t="shared" si="70"/>
        <v>0</v>
      </c>
      <c r="I136" s="38">
        <f t="shared" si="70"/>
        <v>0</v>
      </c>
      <c r="J136" s="38">
        <f t="shared" si="70"/>
        <v>0</v>
      </c>
      <c r="K136" s="38">
        <f t="shared" si="70"/>
        <v>0</v>
      </c>
      <c r="L136" s="38">
        <f t="shared" si="70"/>
        <v>0</v>
      </c>
      <c r="M136" s="37">
        <f t="shared" si="57"/>
        <v>0</v>
      </c>
      <c r="N136" s="38" t="s">
        <v>20</v>
      </c>
      <c r="P136" s="35"/>
    </row>
    <row r="140" spans="1:16" ht="15.95" customHeight="1" x14ac:dyDescent="0.15">
      <c r="J140" s="25"/>
    </row>
  </sheetData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5" firstPageNumber="207" fitToHeight="2" orientation="portrait" useFirstPageNumber="1" r:id="rId1"/>
  <headerFooter alignWithMargins="0"/>
  <rowBreaks count="1" manualBreakCount="1">
    <brk id="9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FF0000"/>
    <pageSetUpPr fitToPage="1"/>
  </sheetPr>
  <dimension ref="A2:P136"/>
  <sheetViews>
    <sheetView showGridLines="0" showZeros="0" zoomScale="89" zoomScaleNormal="89" zoomScaleSheetLayoutView="80" workbookViewId="0">
      <pane xSplit="2" ySplit="6" topLeftCell="C128" activePane="bottomRight" state="frozen"/>
      <selection activeCell="D113" sqref="D113"/>
      <selection pane="topRight" activeCell="D113" sqref="D113"/>
      <selection pane="bottomLeft" activeCell="D113" sqref="D113"/>
      <selection pane="bottomRight" activeCell="E135" sqref="E135"/>
    </sheetView>
  </sheetViews>
  <sheetFormatPr defaultRowHeight="15.95" customHeight="1" x14ac:dyDescent="0.15"/>
  <cols>
    <col min="1" max="1" width="7.5" style="2" customWidth="1"/>
    <col min="2" max="2" width="13.875" style="2" customWidth="1"/>
    <col min="3" max="3" width="13.5" style="1" bestFit="1" customWidth="1"/>
    <col min="4" max="4" width="14.625" style="1" customWidth="1"/>
    <col min="5" max="6" width="12.375" style="1" customWidth="1"/>
    <col min="7" max="7" width="14.625" style="1" customWidth="1"/>
    <col min="8" max="12" width="12.375" style="1" customWidth="1"/>
    <col min="13" max="13" width="14.625" style="1" customWidth="1"/>
    <col min="14" max="14" width="17.625" style="1" customWidth="1"/>
    <col min="15" max="256" width="9" style="1"/>
    <col min="257" max="257" width="7.5" style="1" customWidth="1"/>
    <col min="258" max="258" width="13.875" style="1" customWidth="1"/>
    <col min="259" max="259" width="13.5" style="1" bestFit="1" customWidth="1"/>
    <col min="260" max="260" width="14.625" style="1" customWidth="1"/>
    <col min="261" max="262" width="12.375" style="1" customWidth="1"/>
    <col min="263" max="263" width="14.625" style="1" customWidth="1"/>
    <col min="264" max="268" width="12.375" style="1" customWidth="1"/>
    <col min="269" max="269" width="14.625" style="1" customWidth="1"/>
    <col min="270" max="270" width="17.625" style="1" customWidth="1"/>
    <col min="271" max="512" width="9" style="1"/>
    <col min="513" max="513" width="7.5" style="1" customWidth="1"/>
    <col min="514" max="514" width="13.875" style="1" customWidth="1"/>
    <col min="515" max="515" width="13.5" style="1" bestFit="1" customWidth="1"/>
    <col min="516" max="516" width="14.625" style="1" customWidth="1"/>
    <col min="517" max="518" width="12.375" style="1" customWidth="1"/>
    <col min="519" max="519" width="14.625" style="1" customWidth="1"/>
    <col min="520" max="524" width="12.375" style="1" customWidth="1"/>
    <col min="525" max="525" width="14.625" style="1" customWidth="1"/>
    <col min="526" max="526" width="17.625" style="1" customWidth="1"/>
    <col min="527" max="768" width="9" style="1"/>
    <col min="769" max="769" width="7.5" style="1" customWidth="1"/>
    <col min="770" max="770" width="13.875" style="1" customWidth="1"/>
    <col min="771" max="771" width="13.5" style="1" bestFit="1" customWidth="1"/>
    <col min="772" max="772" width="14.625" style="1" customWidth="1"/>
    <col min="773" max="774" width="12.375" style="1" customWidth="1"/>
    <col min="775" max="775" width="14.625" style="1" customWidth="1"/>
    <col min="776" max="780" width="12.375" style="1" customWidth="1"/>
    <col min="781" max="781" width="14.625" style="1" customWidth="1"/>
    <col min="782" max="782" width="17.625" style="1" customWidth="1"/>
    <col min="783" max="1024" width="9" style="1"/>
    <col min="1025" max="1025" width="7.5" style="1" customWidth="1"/>
    <col min="1026" max="1026" width="13.875" style="1" customWidth="1"/>
    <col min="1027" max="1027" width="13.5" style="1" bestFit="1" customWidth="1"/>
    <col min="1028" max="1028" width="14.625" style="1" customWidth="1"/>
    <col min="1029" max="1030" width="12.375" style="1" customWidth="1"/>
    <col min="1031" max="1031" width="14.625" style="1" customWidth="1"/>
    <col min="1032" max="1036" width="12.375" style="1" customWidth="1"/>
    <col min="1037" max="1037" width="14.625" style="1" customWidth="1"/>
    <col min="1038" max="1038" width="17.625" style="1" customWidth="1"/>
    <col min="1039" max="1280" width="9" style="1"/>
    <col min="1281" max="1281" width="7.5" style="1" customWidth="1"/>
    <col min="1282" max="1282" width="13.875" style="1" customWidth="1"/>
    <col min="1283" max="1283" width="13.5" style="1" bestFit="1" customWidth="1"/>
    <col min="1284" max="1284" width="14.625" style="1" customWidth="1"/>
    <col min="1285" max="1286" width="12.375" style="1" customWidth="1"/>
    <col min="1287" max="1287" width="14.625" style="1" customWidth="1"/>
    <col min="1288" max="1292" width="12.375" style="1" customWidth="1"/>
    <col min="1293" max="1293" width="14.625" style="1" customWidth="1"/>
    <col min="1294" max="1294" width="17.625" style="1" customWidth="1"/>
    <col min="1295" max="1536" width="9" style="1"/>
    <col min="1537" max="1537" width="7.5" style="1" customWidth="1"/>
    <col min="1538" max="1538" width="13.875" style="1" customWidth="1"/>
    <col min="1539" max="1539" width="13.5" style="1" bestFit="1" customWidth="1"/>
    <col min="1540" max="1540" width="14.625" style="1" customWidth="1"/>
    <col min="1541" max="1542" width="12.375" style="1" customWidth="1"/>
    <col min="1543" max="1543" width="14.625" style="1" customWidth="1"/>
    <col min="1544" max="1548" width="12.375" style="1" customWidth="1"/>
    <col min="1549" max="1549" width="14.625" style="1" customWidth="1"/>
    <col min="1550" max="1550" width="17.625" style="1" customWidth="1"/>
    <col min="1551" max="1792" width="9" style="1"/>
    <col min="1793" max="1793" width="7.5" style="1" customWidth="1"/>
    <col min="1794" max="1794" width="13.875" style="1" customWidth="1"/>
    <col min="1795" max="1795" width="13.5" style="1" bestFit="1" customWidth="1"/>
    <col min="1796" max="1796" width="14.625" style="1" customWidth="1"/>
    <col min="1797" max="1798" width="12.375" style="1" customWidth="1"/>
    <col min="1799" max="1799" width="14.625" style="1" customWidth="1"/>
    <col min="1800" max="1804" width="12.375" style="1" customWidth="1"/>
    <col min="1805" max="1805" width="14.625" style="1" customWidth="1"/>
    <col min="1806" max="1806" width="17.625" style="1" customWidth="1"/>
    <col min="1807" max="2048" width="9" style="1"/>
    <col min="2049" max="2049" width="7.5" style="1" customWidth="1"/>
    <col min="2050" max="2050" width="13.875" style="1" customWidth="1"/>
    <col min="2051" max="2051" width="13.5" style="1" bestFit="1" customWidth="1"/>
    <col min="2052" max="2052" width="14.625" style="1" customWidth="1"/>
    <col min="2053" max="2054" width="12.375" style="1" customWidth="1"/>
    <col min="2055" max="2055" width="14.625" style="1" customWidth="1"/>
    <col min="2056" max="2060" width="12.375" style="1" customWidth="1"/>
    <col min="2061" max="2061" width="14.625" style="1" customWidth="1"/>
    <col min="2062" max="2062" width="17.625" style="1" customWidth="1"/>
    <col min="2063" max="2304" width="9" style="1"/>
    <col min="2305" max="2305" width="7.5" style="1" customWidth="1"/>
    <col min="2306" max="2306" width="13.875" style="1" customWidth="1"/>
    <col min="2307" max="2307" width="13.5" style="1" bestFit="1" customWidth="1"/>
    <col min="2308" max="2308" width="14.625" style="1" customWidth="1"/>
    <col min="2309" max="2310" width="12.375" style="1" customWidth="1"/>
    <col min="2311" max="2311" width="14.625" style="1" customWidth="1"/>
    <col min="2312" max="2316" width="12.375" style="1" customWidth="1"/>
    <col min="2317" max="2317" width="14.625" style="1" customWidth="1"/>
    <col min="2318" max="2318" width="17.625" style="1" customWidth="1"/>
    <col min="2319" max="2560" width="9" style="1"/>
    <col min="2561" max="2561" width="7.5" style="1" customWidth="1"/>
    <col min="2562" max="2562" width="13.875" style="1" customWidth="1"/>
    <col min="2563" max="2563" width="13.5" style="1" bestFit="1" customWidth="1"/>
    <col min="2564" max="2564" width="14.625" style="1" customWidth="1"/>
    <col min="2565" max="2566" width="12.375" style="1" customWidth="1"/>
    <col min="2567" max="2567" width="14.625" style="1" customWidth="1"/>
    <col min="2568" max="2572" width="12.375" style="1" customWidth="1"/>
    <col min="2573" max="2573" width="14.625" style="1" customWidth="1"/>
    <col min="2574" max="2574" width="17.625" style="1" customWidth="1"/>
    <col min="2575" max="2816" width="9" style="1"/>
    <col min="2817" max="2817" width="7.5" style="1" customWidth="1"/>
    <col min="2818" max="2818" width="13.875" style="1" customWidth="1"/>
    <col min="2819" max="2819" width="13.5" style="1" bestFit="1" customWidth="1"/>
    <col min="2820" max="2820" width="14.625" style="1" customWidth="1"/>
    <col min="2821" max="2822" width="12.375" style="1" customWidth="1"/>
    <col min="2823" max="2823" width="14.625" style="1" customWidth="1"/>
    <col min="2824" max="2828" width="12.375" style="1" customWidth="1"/>
    <col min="2829" max="2829" width="14.625" style="1" customWidth="1"/>
    <col min="2830" max="2830" width="17.625" style="1" customWidth="1"/>
    <col min="2831" max="3072" width="9" style="1"/>
    <col min="3073" max="3073" width="7.5" style="1" customWidth="1"/>
    <col min="3074" max="3074" width="13.875" style="1" customWidth="1"/>
    <col min="3075" max="3075" width="13.5" style="1" bestFit="1" customWidth="1"/>
    <col min="3076" max="3076" width="14.625" style="1" customWidth="1"/>
    <col min="3077" max="3078" width="12.375" style="1" customWidth="1"/>
    <col min="3079" max="3079" width="14.625" style="1" customWidth="1"/>
    <col min="3080" max="3084" width="12.375" style="1" customWidth="1"/>
    <col min="3085" max="3085" width="14.625" style="1" customWidth="1"/>
    <col min="3086" max="3086" width="17.625" style="1" customWidth="1"/>
    <col min="3087" max="3328" width="9" style="1"/>
    <col min="3329" max="3329" width="7.5" style="1" customWidth="1"/>
    <col min="3330" max="3330" width="13.875" style="1" customWidth="1"/>
    <col min="3331" max="3331" width="13.5" style="1" bestFit="1" customWidth="1"/>
    <col min="3332" max="3332" width="14.625" style="1" customWidth="1"/>
    <col min="3333" max="3334" width="12.375" style="1" customWidth="1"/>
    <col min="3335" max="3335" width="14.625" style="1" customWidth="1"/>
    <col min="3336" max="3340" width="12.375" style="1" customWidth="1"/>
    <col min="3341" max="3341" width="14.625" style="1" customWidth="1"/>
    <col min="3342" max="3342" width="17.625" style="1" customWidth="1"/>
    <col min="3343" max="3584" width="9" style="1"/>
    <col min="3585" max="3585" width="7.5" style="1" customWidth="1"/>
    <col min="3586" max="3586" width="13.875" style="1" customWidth="1"/>
    <col min="3587" max="3587" width="13.5" style="1" bestFit="1" customWidth="1"/>
    <col min="3588" max="3588" width="14.625" style="1" customWidth="1"/>
    <col min="3589" max="3590" width="12.375" style="1" customWidth="1"/>
    <col min="3591" max="3591" width="14.625" style="1" customWidth="1"/>
    <col min="3592" max="3596" width="12.375" style="1" customWidth="1"/>
    <col min="3597" max="3597" width="14.625" style="1" customWidth="1"/>
    <col min="3598" max="3598" width="17.625" style="1" customWidth="1"/>
    <col min="3599" max="3840" width="9" style="1"/>
    <col min="3841" max="3841" width="7.5" style="1" customWidth="1"/>
    <col min="3842" max="3842" width="13.875" style="1" customWidth="1"/>
    <col min="3843" max="3843" width="13.5" style="1" bestFit="1" customWidth="1"/>
    <col min="3844" max="3844" width="14.625" style="1" customWidth="1"/>
    <col min="3845" max="3846" width="12.375" style="1" customWidth="1"/>
    <col min="3847" max="3847" width="14.625" style="1" customWidth="1"/>
    <col min="3848" max="3852" width="12.375" style="1" customWidth="1"/>
    <col min="3853" max="3853" width="14.625" style="1" customWidth="1"/>
    <col min="3854" max="3854" width="17.625" style="1" customWidth="1"/>
    <col min="3855" max="4096" width="9" style="1"/>
    <col min="4097" max="4097" width="7.5" style="1" customWidth="1"/>
    <col min="4098" max="4098" width="13.875" style="1" customWidth="1"/>
    <col min="4099" max="4099" width="13.5" style="1" bestFit="1" customWidth="1"/>
    <col min="4100" max="4100" width="14.625" style="1" customWidth="1"/>
    <col min="4101" max="4102" width="12.375" style="1" customWidth="1"/>
    <col min="4103" max="4103" width="14.625" style="1" customWidth="1"/>
    <col min="4104" max="4108" width="12.375" style="1" customWidth="1"/>
    <col min="4109" max="4109" width="14.625" style="1" customWidth="1"/>
    <col min="4110" max="4110" width="17.625" style="1" customWidth="1"/>
    <col min="4111" max="4352" width="9" style="1"/>
    <col min="4353" max="4353" width="7.5" style="1" customWidth="1"/>
    <col min="4354" max="4354" width="13.875" style="1" customWidth="1"/>
    <col min="4355" max="4355" width="13.5" style="1" bestFit="1" customWidth="1"/>
    <col min="4356" max="4356" width="14.625" style="1" customWidth="1"/>
    <col min="4357" max="4358" width="12.375" style="1" customWidth="1"/>
    <col min="4359" max="4359" width="14.625" style="1" customWidth="1"/>
    <col min="4360" max="4364" width="12.375" style="1" customWidth="1"/>
    <col min="4365" max="4365" width="14.625" style="1" customWidth="1"/>
    <col min="4366" max="4366" width="17.625" style="1" customWidth="1"/>
    <col min="4367" max="4608" width="9" style="1"/>
    <col min="4609" max="4609" width="7.5" style="1" customWidth="1"/>
    <col min="4610" max="4610" width="13.875" style="1" customWidth="1"/>
    <col min="4611" max="4611" width="13.5" style="1" bestFit="1" customWidth="1"/>
    <col min="4612" max="4612" width="14.625" style="1" customWidth="1"/>
    <col min="4613" max="4614" width="12.375" style="1" customWidth="1"/>
    <col min="4615" max="4615" width="14.625" style="1" customWidth="1"/>
    <col min="4616" max="4620" width="12.375" style="1" customWidth="1"/>
    <col min="4621" max="4621" width="14.625" style="1" customWidth="1"/>
    <col min="4622" max="4622" width="17.625" style="1" customWidth="1"/>
    <col min="4623" max="4864" width="9" style="1"/>
    <col min="4865" max="4865" width="7.5" style="1" customWidth="1"/>
    <col min="4866" max="4866" width="13.875" style="1" customWidth="1"/>
    <col min="4867" max="4867" width="13.5" style="1" bestFit="1" customWidth="1"/>
    <col min="4868" max="4868" width="14.625" style="1" customWidth="1"/>
    <col min="4869" max="4870" width="12.375" style="1" customWidth="1"/>
    <col min="4871" max="4871" width="14.625" style="1" customWidth="1"/>
    <col min="4872" max="4876" width="12.375" style="1" customWidth="1"/>
    <col min="4877" max="4877" width="14.625" style="1" customWidth="1"/>
    <col min="4878" max="4878" width="17.625" style="1" customWidth="1"/>
    <col min="4879" max="5120" width="9" style="1"/>
    <col min="5121" max="5121" width="7.5" style="1" customWidth="1"/>
    <col min="5122" max="5122" width="13.875" style="1" customWidth="1"/>
    <col min="5123" max="5123" width="13.5" style="1" bestFit="1" customWidth="1"/>
    <col min="5124" max="5124" width="14.625" style="1" customWidth="1"/>
    <col min="5125" max="5126" width="12.375" style="1" customWidth="1"/>
    <col min="5127" max="5127" width="14.625" style="1" customWidth="1"/>
    <col min="5128" max="5132" width="12.375" style="1" customWidth="1"/>
    <col min="5133" max="5133" width="14.625" style="1" customWidth="1"/>
    <col min="5134" max="5134" width="17.625" style="1" customWidth="1"/>
    <col min="5135" max="5376" width="9" style="1"/>
    <col min="5377" max="5377" width="7.5" style="1" customWidth="1"/>
    <col min="5378" max="5378" width="13.875" style="1" customWidth="1"/>
    <col min="5379" max="5379" width="13.5" style="1" bestFit="1" customWidth="1"/>
    <col min="5380" max="5380" width="14.625" style="1" customWidth="1"/>
    <col min="5381" max="5382" width="12.375" style="1" customWidth="1"/>
    <col min="5383" max="5383" width="14.625" style="1" customWidth="1"/>
    <col min="5384" max="5388" width="12.375" style="1" customWidth="1"/>
    <col min="5389" max="5389" width="14.625" style="1" customWidth="1"/>
    <col min="5390" max="5390" width="17.625" style="1" customWidth="1"/>
    <col min="5391" max="5632" width="9" style="1"/>
    <col min="5633" max="5633" width="7.5" style="1" customWidth="1"/>
    <col min="5634" max="5634" width="13.875" style="1" customWidth="1"/>
    <col min="5635" max="5635" width="13.5" style="1" bestFit="1" customWidth="1"/>
    <col min="5636" max="5636" width="14.625" style="1" customWidth="1"/>
    <col min="5637" max="5638" width="12.375" style="1" customWidth="1"/>
    <col min="5639" max="5639" width="14.625" style="1" customWidth="1"/>
    <col min="5640" max="5644" width="12.375" style="1" customWidth="1"/>
    <col min="5645" max="5645" width="14.625" style="1" customWidth="1"/>
    <col min="5646" max="5646" width="17.625" style="1" customWidth="1"/>
    <col min="5647" max="5888" width="9" style="1"/>
    <col min="5889" max="5889" width="7.5" style="1" customWidth="1"/>
    <col min="5890" max="5890" width="13.875" style="1" customWidth="1"/>
    <col min="5891" max="5891" width="13.5" style="1" bestFit="1" customWidth="1"/>
    <col min="5892" max="5892" width="14.625" style="1" customWidth="1"/>
    <col min="5893" max="5894" width="12.375" style="1" customWidth="1"/>
    <col min="5895" max="5895" width="14.625" style="1" customWidth="1"/>
    <col min="5896" max="5900" width="12.375" style="1" customWidth="1"/>
    <col min="5901" max="5901" width="14.625" style="1" customWidth="1"/>
    <col min="5902" max="5902" width="17.625" style="1" customWidth="1"/>
    <col min="5903" max="6144" width="9" style="1"/>
    <col min="6145" max="6145" width="7.5" style="1" customWidth="1"/>
    <col min="6146" max="6146" width="13.875" style="1" customWidth="1"/>
    <col min="6147" max="6147" width="13.5" style="1" bestFit="1" customWidth="1"/>
    <col min="6148" max="6148" width="14.625" style="1" customWidth="1"/>
    <col min="6149" max="6150" width="12.375" style="1" customWidth="1"/>
    <col min="6151" max="6151" width="14.625" style="1" customWidth="1"/>
    <col min="6152" max="6156" width="12.375" style="1" customWidth="1"/>
    <col min="6157" max="6157" width="14.625" style="1" customWidth="1"/>
    <col min="6158" max="6158" width="17.625" style="1" customWidth="1"/>
    <col min="6159" max="6400" width="9" style="1"/>
    <col min="6401" max="6401" width="7.5" style="1" customWidth="1"/>
    <col min="6402" max="6402" width="13.875" style="1" customWidth="1"/>
    <col min="6403" max="6403" width="13.5" style="1" bestFit="1" customWidth="1"/>
    <col min="6404" max="6404" width="14.625" style="1" customWidth="1"/>
    <col min="6405" max="6406" width="12.375" style="1" customWidth="1"/>
    <col min="6407" max="6407" width="14.625" style="1" customWidth="1"/>
    <col min="6408" max="6412" width="12.375" style="1" customWidth="1"/>
    <col min="6413" max="6413" width="14.625" style="1" customWidth="1"/>
    <col min="6414" max="6414" width="17.625" style="1" customWidth="1"/>
    <col min="6415" max="6656" width="9" style="1"/>
    <col min="6657" max="6657" width="7.5" style="1" customWidth="1"/>
    <col min="6658" max="6658" width="13.875" style="1" customWidth="1"/>
    <col min="6659" max="6659" width="13.5" style="1" bestFit="1" customWidth="1"/>
    <col min="6660" max="6660" width="14.625" style="1" customWidth="1"/>
    <col min="6661" max="6662" width="12.375" style="1" customWidth="1"/>
    <col min="6663" max="6663" width="14.625" style="1" customWidth="1"/>
    <col min="6664" max="6668" width="12.375" style="1" customWidth="1"/>
    <col min="6669" max="6669" width="14.625" style="1" customWidth="1"/>
    <col min="6670" max="6670" width="17.625" style="1" customWidth="1"/>
    <col min="6671" max="6912" width="9" style="1"/>
    <col min="6913" max="6913" width="7.5" style="1" customWidth="1"/>
    <col min="6914" max="6914" width="13.875" style="1" customWidth="1"/>
    <col min="6915" max="6915" width="13.5" style="1" bestFit="1" customWidth="1"/>
    <col min="6916" max="6916" width="14.625" style="1" customWidth="1"/>
    <col min="6917" max="6918" width="12.375" style="1" customWidth="1"/>
    <col min="6919" max="6919" width="14.625" style="1" customWidth="1"/>
    <col min="6920" max="6924" width="12.375" style="1" customWidth="1"/>
    <col min="6925" max="6925" width="14.625" style="1" customWidth="1"/>
    <col min="6926" max="6926" width="17.625" style="1" customWidth="1"/>
    <col min="6927" max="7168" width="9" style="1"/>
    <col min="7169" max="7169" width="7.5" style="1" customWidth="1"/>
    <col min="7170" max="7170" width="13.875" style="1" customWidth="1"/>
    <col min="7171" max="7171" width="13.5" style="1" bestFit="1" customWidth="1"/>
    <col min="7172" max="7172" width="14.625" style="1" customWidth="1"/>
    <col min="7173" max="7174" width="12.375" style="1" customWidth="1"/>
    <col min="7175" max="7175" width="14.625" style="1" customWidth="1"/>
    <col min="7176" max="7180" width="12.375" style="1" customWidth="1"/>
    <col min="7181" max="7181" width="14.625" style="1" customWidth="1"/>
    <col min="7182" max="7182" width="17.625" style="1" customWidth="1"/>
    <col min="7183" max="7424" width="9" style="1"/>
    <col min="7425" max="7425" width="7.5" style="1" customWidth="1"/>
    <col min="7426" max="7426" width="13.875" style="1" customWidth="1"/>
    <col min="7427" max="7427" width="13.5" style="1" bestFit="1" customWidth="1"/>
    <col min="7428" max="7428" width="14.625" style="1" customWidth="1"/>
    <col min="7429" max="7430" width="12.375" style="1" customWidth="1"/>
    <col min="7431" max="7431" width="14.625" style="1" customWidth="1"/>
    <col min="7432" max="7436" width="12.375" style="1" customWidth="1"/>
    <col min="7437" max="7437" width="14.625" style="1" customWidth="1"/>
    <col min="7438" max="7438" width="17.625" style="1" customWidth="1"/>
    <col min="7439" max="7680" width="9" style="1"/>
    <col min="7681" max="7681" width="7.5" style="1" customWidth="1"/>
    <col min="7682" max="7682" width="13.875" style="1" customWidth="1"/>
    <col min="7683" max="7683" width="13.5" style="1" bestFit="1" customWidth="1"/>
    <col min="7684" max="7684" width="14.625" style="1" customWidth="1"/>
    <col min="7685" max="7686" width="12.375" style="1" customWidth="1"/>
    <col min="7687" max="7687" width="14.625" style="1" customWidth="1"/>
    <col min="7688" max="7692" width="12.375" style="1" customWidth="1"/>
    <col min="7693" max="7693" width="14.625" style="1" customWidth="1"/>
    <col min="7694" max="7694" width="17.625" style="1" customWidth="1"/>
    <col min="7695" max="7936" width="9" style="1"/>
    <col min="7937" max="7937" width="7.5" style="1" customWidth="1"/>
    <col min="7938" max="7938" width="13.875" style="1" customWidth="1"/>
    <col min="7939" max="7939" width="13.5" style="1" bestFit="1" customWidth="1"/>
    <col min="7940" max="7940" width="14.625" style="1" customWidth="1"/>
    <col min="7941" max="7942" width="12.375" style="1" customWidth="1"/>
    <col min="7943" max="7943" width="14.625" style="1" customWidth="1"/>
    <col min="7944" max="7948" width="12.375" style="1" customWidth="1"/>
    <col min="7949" max="7949" width="14.625" style="1" customWidth="1"/>
    <col min="7950" max="7950" width="17.625" style="1" customWidth="1"/>
    <col min="7951" max="8192" width="9" style="1"/>
    <col min="8193" max="8193" width="7.5" style="1" customWidth="1"/>
    <col min="8194" max="8194" width="13.875" style="1" customWidth="1"/>
    <col min="8195" max="8195" width="13.5" style="1" bestFit="1" customWidth="1"/>
    <col min="8196" max="8196" width="14.625" style="1" customWidth="1"/>
    <col min="8197" max="8198" width="12.375" style="1" customWidth="1"/>
    <col min="8199" max="8199" width="14.625" style="1" customWidth="1"/>
    <col min="8200" max="8204" width="12.375" style="1" customWidth="1"/>
    <col min="8205" max="8205" width="14.625" style="1" customWidth="1"/>
    <col min="8206" max="8206" width="17.625" style="1" customWidth="1"/>
    <col min="8207" max="8448" width="9" style="1"/>
    <col min="8449" max="8449" width="7.5" style="1" customWidth="1"/>
    <col min="8450" max="8450" width="13.875" style="1" customWidth="1"/>
    <col min="8451" max="8451" width="13.5" style="1" bestFit="1" customWidth="1"/>
    <col min="8452" max="8452" width="14.625" style="1" customWidth="1"/>
    <col min="8453" max="8454" width="12.375" style="1" customWidth="1"/>
    <col min="8455" max="8455" width="14.625" style="1" customWidth="1"/>
    <col min="8456" max="8460" width="12.375" style="1" customWidth="1"/>
    <col min="8461" max="8461" width="14.625" style="1" customWidth="1"/>
    <col min="8462" max="8462" width="17.625" style="1" customWidth="1"/>
    <col min="8463" max="8704" width="9" style="1"/>
    <col min="8705" max="8705" width="7.5" style="1" customWidth="1"/>
    <col min="8706" max="8706" width="13.875" style="1" customWidth="1"/>
    <col min="8707" max="8707" width="13.5" style="1" bestFit="1" customWidth="1"/>
    <col min="8708" max="8708" width="14.625" style="1" customWidth="1"/>
    <col min="8709" max="8710" width="12.375" style="1" customWidth="1"/>
    <col min="8711" max="8711" width="14.625" style="1" customWidth="1"/>
    <col min="8712" max="8716" width="12.375" style="1" customWidth="1"/>
    <col min="8717" max="8717" width="14.625" style="1" customWidth="1"/>
    <col min="8718" max="8718" width="17.625" style="1" customWidth="1"/>
    <col min="8719" max="8960" width="9" style="1"/>
    <col min="8961" max="8961" width="7.5" style="1" customWidth="1"/>
    <col min="8962" max="8962" width="13.875" style="1" customWidth="1"/>
    <col min="8963" max="8963" width="13.5" style="1" bestFit="1" customWidth="1"/>
    <col min="8964" max="8964" width="14.625" style="1" customWidth="1"/>
    <col min="8965" max="8966" width="12.375" style="1" customWidth="1"/>
    <col min="8967" max="8967" width="14.625" style="1" customWidth="1"/>
    <col min="8968" max="8972" width="12.375" style="1" customWidth="1"/>
    <col min="8973" max="8973" width="14.625" style="1" customWidth="1"/>
    <col min="8974" max="8974" width="17.625" style="1" customWidth="1"/>
    <col min="8975" max="9216" width="9" style="1"/>
    <col min="9217" max="9217" width="7.5" style="1" customWidth="1"/>
    <col min="9218" max="9218" width="13.875" style="1" customWidth="1"/>
    <col min="9219" max="9219" width="13.5" style="1" bestFit="1" customWidth="1"/>
    <col min="9220" max="9220" width="14.625" style="1" customWidth="1"/>
    <col min="9221" max="9222" width="12.375" style="1" customWidth="1"/>
    <col min="9223" max="9223" width="14.625" style="1" customWidth="1"/>
    <col min="9224" max="9228" width="12.375" style="1" customWidth="1"/>
    <col min="9229" max="9229" width="14.625" style="1" customWidth="1"/>
    <col min="9230" max="9230" width="17.625" style="1" customWidth="1"/>
    <col min="9231" max="9472" width="9" style="1"/>
    <col min="9473" max="9473" width="7.5" style="1" customWidth="1"/>
    <col min="9474" max="9474" width="13.875" style="1" customWidth="1"/>
    <col min="9475" max="9475" width="13.5" style="1" bestFit="1" customWidth="1"/>
    <col min="9476" max="9476" width="14.625" style="1" customWidth="1"/>
    <col min="9477" max="9478" width="12.375" style="1" customWidth="1"/>
    <col min="9479" max="9479" width="14.625" style="1" customWidth="1"/>
    <col min="9480" max="9484" width="12.375" style="1" customWidth="1"/>
    <col min="9485" max="9485" width="14.625" style="1" customWidth="1"/>
    <col min="9486" max="9486" width="17.625" style="1" customWidth="1"/>
    <col min="9487" max="9728" width="9" style="1"/>
    <col min="9729" max="9729" width="7.5" style="1" customWidth="1"/>
    <col min="9730" max="9730" width="13.875" style="1" customWidth="1"/>
    <col min="9731" max="9731" width="13.5" style="1" bestFit="1" customWidth="1"/>
    <col min="9732" max="9732" width="14.625" style="1" customWidth="1"/>
    <col min="9733" max="9734" width="12.375" style="1" customWidth="1"/>
    <col min="9735" max="9735" width="14.625" style="1" customWidth="1"/>
    <col min="9736" max="9740" width="12.375" style="1" customWidth="1"/>
    <col min="9741" max="9741" width="14.625" style="1" customWidth="1"/>
    <col min="9742" max="9742" width="17.625" style="1" customWidth="1"/>
    <col min="9743" max="9984" width="9" style="1"/>
    <col min="9985" max="9985" width="7.5" style="1" customWidth="1"/>
    <col min="9986" max="9986" width="13.875" style="1" customWidth="1"/>
    <col min="9987" max="9987" width="13.5" style="1" bestFit="1" customWidth="1"/>
    <col min="9988" max="9988" width="14.625" style="1" customWidth="1"/>
    <col min="9989" max="9990" width="12.375" style="1" customWidth="1"/>
    <col min="9991" max="9991" width="14.625" style="1" customWidth="1"/>
    <col min="9992" max="9996" width="12.375" style="1" customWidth="1"/>
    <col min="9997" max="9997" width="14.625" style="1" customWidth="1"/>
    <col min="9998" max="9998" width="17.625" style="1" customWidth="1"/>
    <col min="9999" max="10240" width="9" style="1"/>
    <col min="10241" max="10241" width="7.5" style="1" customWidth="1"/>
    <col min="10242" max="10242" width="13.875" style="1" customWidth="1"/>
    <col min="10243" max="10243" width="13.5" style="1" bestFit="1" customWidth="1"/>
    <col min="10244" max="10244" width="14.625" style="1" customWidth="1"/>
    <col min="10245" max="10246" width="12.375" style="1" customWidth="1"/>
    <col min="10247" max="10247" width="14.625" style="1" customWidth="1"/>
    <col min="10248" max="10252" width="12.375" style="1" customWidth="1"/>
    <col min="10253" max="10253" width="14.625" style="1" customWidth="1"/>
    <col min="10254" max="10254" width="17.625" style="1" customWidth="1"/>
    <col min="10255" max="10496" width="9" style="1"/>
    <col min="10497" max="10497" width="7.5" style="1" customWidth="1"/>
    <col min="10498" max="10498" width="13.875" style="1" customWidth="1"/>
    <col min="10499" max="10499" width="13.5" style="1" bestFit="1" customWidth="1"/>
    <col min="10500" max="10500" width="14.625" style="1" customWidth="1"/>
    <col min="10501" max="10502" width="12.375" style="1" customWidth="1"/>
    <col min="10503" max="10503" width="14.625" style="1" customWidth="1"/>
    <col min="10504" max="10508" width="12.375" style="1" customWidth="1"/>
    <col min="10509" max="10509" width="14.625" style="1" customWidth="1"/>
    <col min="10510" max="10510" width="17.625" style="1" customWidth="1"/>
    <col min="10511" max="10752" width="9" style="1"/>
    <col min="10753" max="10753" width="7.5" style="1" customWidth="1"/>
    <col min="10754" max="10754" width="13.875" style="1" customWidth="1"/>
    <col min="10755" max="10755" width="13.5" style="1" bestFit="1" customWidth="1"/>
    <col min="10756" max="10756" width="14.625" style="1" customWidth="1"/>
    <col min="10757" max="10758" width="12.375" style="1" customWidth="1"/>
    <col min="10759" max="10759" width="14.625" style="1" customWidth="1"/>
    <col min="10760" max="10764" width="12.375" style="1" customWidth="1"/>
    <col min="10765" max="10765" width="14.625" style="1" customWidth="1"/>
    <col min="10766" max="10766" width="17.625" style="1" customWidth="1"/>
    <col min="10767" max="11008" width="9" style="1"/>
    <col min="11009" max="11009" width="7.5" style="1" customWidth="1"/>
    <col min="11010" max="11010" width="13.875" style="1" customWidth="1"/>
    <col min="11011" max="11011" width="13.5" style="1" bestFit="1" customWidth="1"/>
    <col min="11012" max="11012" width="14.625" style="1" customWidth="1"/>
    <col min="11013" max="11014" width="12.375" style="1" customWidth="1"/>
    <col min="11015" max="11015" width="14.625" style="1" customWidth="1"/>
    <col min="11016" max="11020" width="12.375" style="1" customWidth="1"/>
    <col min="11021" max="11021" width="14.625" style="1" customWidth="1"/>
    <col min="11022" max="11022" width="17.625" style="1" customWidth="1"/>
    <col min="11023" max="11264" width="9" style="1"/>
    <col min="11265" max="11265" width="7.5" style="1" customWidth="1"/>
    <col min="11266" max="11266" width="13.875" style="1" customWidth="1"/>
    <col min="11267" max="11267" width="13.5" style="1" bestFit="1" customWidth="1"/>
    <col min="11268" max="11268" width="14.625" style="1" customWidth="1"/>
    <col min="11269" max="11270" width="12.375" style="1" customWidth="1"/>
    <col min="11271" max="11271" width="14.625" style="1" customWidth="1"/>
    <col min="11272" max="11276" width="12.375" style="1" customWidth="1"/>
    <col min="11277" max="11277" width="14.625" style="1" customWidth="1"/>
    <col min="11278" max="11278" width="17.625" style="1" customWidth="1"/>
    <col min="11279" max="11520" width="9" style="1"/>
    <col min="11521" max="11521" width="7.5" style="1" customWidth="1"/>
    <col min="11522" max="11522" width="13.875" style="1" customWidth="1"/>
    <col min="11523" max="11523" width="13.5" style="1" bestFit="1" customWidth="1"/>
    <col min="11524" max="11524" width="14.625" style="1" customWidth="1"/>
    <col min="11525" max="11526" width="12.375" style="1" customWidth="1"/>
    <col min="11527" max="11527" width="14.625" style="1" customWidth="1"/>
    <col min="11528" max="11532" width="12.375" style="1" customWidth="1"/>
    <col min="11533" max="11533" width="14.625" style="1" customWidth="1"/>
    <col min="11534" max="11534" width="17.625" style="1" customWidth="1"/>
    <col min="11535" max="11776" width="9" style="1"/>
    <col min="11777" max="11777" width="7.5" style="1" customWidth="1"/>
    <col min="11778" max="11778" width="13.875" style="1" customWidth="1"/>
    <col min="11779" max="11779" width="13.5" style="1" bestFit="1" customWidth="1"/>
    <col min="11780" max="11780" width="14.625" style="1" customWidth="1"/>
    <col min="11781" max="11782" width="12.375" style="1" customWidth="1"/>
    <col min="11783" max="11783" width="14.625" style="1" customWidth="1"/>
    <col min="11784" max="11788" width="12.375" style="1" customWidth="1"/>
    <col min="11789" max="11789" width="14.625" style="1" customWidth="1"/>
    <col min="11790" max="11790" width="17.625" style="1" customWidth="1"/>
    <col min="11791" max="12032" width="9" style="1"/>
    <col min="12033" max="12033" width="7.5" style="1" customWidth="1"/>
    <col min="12034" max="12034" width="13.875" style="1" customWidth="1"/>
    <col min="12035" max="12035" width="13.5" style="1" bestFit="1" customWidth="1"/>
    <col min="12036" max="12036" width="14.625" style="1" customWidth="1"/>
    <col min="12037" max="12038" width="12.375" style="1" customWidth="1"/>
    <col min="12039" max="12039" width="14.625" style="1" customWidth="1"/>
    <col min="12040" max="12044" width="12.375" style="1" customWidth="1"/>
    <col min="12045" max="12045" width="14.625" style="1" customWidth="1"/>
    <col min="12046" max="12046" width="17.625" style="1" customWidth="1"/>
    <col min="12047" max="12288" width="9" style="1"/>
    <col min="12289" max="12289" width="7.5" style="1" customWidth="1"/>
    <col min="12290" max="12290" width="13.875" style="1" customWidth="1"/>
    <col min="12291" max="12291" width="13.5" style="1" bestFit="1" customWidth="1"/>
    <col min="12292" max="12292" width="14.625" style="1" customWidth="1"/>
    <col min="12293" max="12294" width="12.375" style="1" customWidth="1"/>
    <col min="12295" max="12295" width="14.625" style="1" customWidth="1"/>
    <col min="12296" max="12300" width="12.375" style="1" customWidth="1"/>
    <col min="12301" max="12301" width="14.625" style="1" customWidth="1"/>
    <col min="12302" max="12302" width="17.625" style="1" customWidth="1"/>
    <col min="12303" max="12544" width="9" style="1"/>
    <col min="12545" max="12545" width="7.5" style="1" customWidth="1"/>
    <col min="12546" max="12546" width="13.875" style="1" customWidth="1"/>
    <col min="12547" max="12547" width="13.5" style="1" bestFit="1" customWidth="1"/>
    <col min="12548" max="12548" width="14.625" style="1" customWidth="1"/>
    <col min="12549" max="12550" width="12.375" style="1" customWidth="1"/>
    <col min="12551" max="12551" width="14.625" style="1" customWidth="1"/>
    <col min="12552" max="12556" width="12.375" style="1" customWidth="1"/>
    <col min="12557" max="12557" width="14.625" style="1" customWidth="1"/>
    <col min="12558" max="12558" width="17.625" style="1" customWidth="1"/>
    <col min="12559" max="12800" width="9" style="1"/>
    <col min="12801" max="12801" width="7.5" style="1" customWidth="1"/>
    <col min="12802" max="12802" width="13.875" style="1" customWidth="1"/>
    <col min="12803" max="12803" width="13.5" style="1" bestFit="1" customWidth="1"/>
    <col min="12804" max="12804" width="14.625" style="1" customWidth="1"/>
    <col min="12805" max="12806" width="12.375" style="1" customWidth="1"/>
    <col min="12807" max="12807" width="14.625" style="1" customWidth="1"/>
    <col min="12808" max="12812" width="12.375" style="1" customWidth="1"/>
    <col min="12813" max="12813" width="14.625" style="1" customWidth="1"/>
    <col min="12814" max="12814" width="17.625" style="1" customWidth="1"/>
    <col min="12815" max="13056" width="9" style="1"/>
    <col min="13057" max="13057" width="7.5" style="1" customWidth="1"/>
    <col min="13058" max="13058" width="13.875" style="1" customWidth="1"/>
    <col min="13059" max="13059" width="13.5" style="1" bestFit="1" customWidth="1"/>
    <col min="13060" max="13060" width="14.625" style="1" customWidth="1"/>
    <col min="13061" max="13062" width="12.375" style="1" customWidth="1"/>
    <col min="13063" max="13063" width="14.625" style="1" customWidth="1"/>
    <col min="13064" max="13068" width="12.375" style="1" customWidth="1"/>
    <col min="13069" max="13069" width="14.625" style="1" customWidth="1"/>
    <col min="13070" max="13070" width="17.625" style="1" customWidth="1"/>
    <col min="13071" max="13312" width="9" style="1"/>
    <col min="13313" max="13313" width="7.5" style="1" customWidth="1"/>
    <col min="13314" max="13314" width="13.875" style="1" customWidth="1"/>
    <col min="13315" max="13315" width="13.5" style="1" bestFit="1" customWidth="1"/>
    <col min="13316" max="13316" width="14.625" style="1" customWidth="1"/>
    <col min="13317" max="13318" width="12.375" style="1" customWidth="1"/>
    <col min="13319" max="13319" width="14.625" style="1" customWidth="1"/>
    <col min="13320" max="13324" width="12.375" style="1" customWidth="1"/>
    <col min="13325" max="13325" width="14.625" style="1" customWidth="1"/>
    <col min="13326" max="13326" width="17.625" style="1" customWidth="1"/>
    <col min="13327" max="13568" width="9" style="1"/>
    <col min="13569" max="13569" width="7.5" style="1" customWidth="1"/>
    <col min="13570" max="13570" width="13.875" style="1" customWidth="1"/>
    <col min="13571" max="13571" width="13.5" style="1" bestFit="1" customWidth="1"/>
    <col min="13572" max="13572" width="14.625" style="1" customWidth="1"/>
    <col min="13573" max="13574" width="12.375" style="1" customWidth="1"/>
    <col min="13575" max="13575" width="14.625" style="1" customWidth="1"/>
    <col min="13576" max="13580" width="12.375" style="1" customWidth="1"/>
    <col min="13581" max="13581" width="14.625" style="1" customWidth="1"/>
    <col min="13582" max="13582" width="17.625" style="1" customWidth="1"/>
    <col min="13583" max="13824" width="9" style="1"/>
    <col min="13825" max="13825" width="7.5" style="1" customWidth="1"/>
    <col min="13826" max="13826" width="13.875" style="1" customWidth="1"/>
    <col min="13827" max="13827" width="13.5" style="1" bestFit="1" customWidth="1"/>
    <col min="13828" max="13828" width="14.625" style="1" customWidth="1"/>
    <col min="13829" max="13830" width="12.375" style="1" customWidth="1"/>
    <col min="13831" max="13831" width="14.625" style="1" customWidth="1"/>
    <col min="13832" max="13836" width="12.375" style="1" customWidth="1"/>
    <col min="13837" max="13837" width="14.625" style="1" customWidth="1"/>
    <col min="13838" max="13838" width="17.625" style="1" customWidth="1"/>
    <col min="13839" max="14080" width="9" style="1"/>
    <col min="14081" max="14081" width="7.5" style="1" customWidth="1"/>
    <col min="14082" max="14082" width="13.875" style="1" customWidth="1"/>
    <col min="14083" max="14083" width="13.5" style="1" bestFit="1" customWidth="1"/>
    <col min="14084" max="14084" width="14.625" style="1" customWidth="1"/>
    <col min="14085" max="14086" width="12.375" style="1" customWidth="1"/>
    <col min="14087" max="14087" width="14.625" style="1" customWidth="1"/>
    <col min="14088" max="14092" width="12.375" style="1" customWidth="1"/>
    <col min="14093" max="14093" width="14.625" style="1" customWidth="1"/>
    <col min="14094" max="14094" width="17.625" style="1" customWidth="1"/>
    <col min="14095" max="14336" width="9" style="1"/>
    <col min="14337" max="14337" width="7.5" style="1" customWidth="1"/>
    <col min="14338" max="14338" width="13.875" style="1" customWidth="1"/>
    <col min="14339" max="14339" width="13.5" style="1" bestFit="1" customWidth="1"/>
    <col min="14340" max="14340" width="14.625" style="1" customWidth="1"/>
    <col min="14341" max="14342" width="12.375" style="1" customWidth="1"/>
    <col min="14343" max="14343" width="14.625" style="1" customWidth="1"/>
    <col min="14344" max="14348" width="12.375" style="1" customWidth="1"/>
    <col min="14349" max="14349" width="14.625" style="1" customWidth="1"/>
    <col min="14350" max="14350" width="17.625" style="1" customWidth="1"/>
    <col min="14351" max="14592" width="9" style="1"/>
    <col min="14593" max="14593" width="7.5" style="1" customWidth="1"/>
    <col min="14594" max="14594" width="13.875" style="1" customWidth="1"/>
    <col min="14595" max="14595" width="13.5" style="1" bestFit="1" customWidth="1"/>
    <col min="14596" max="14596" width="14.625" style="1" customWidth="1"/>
    <col min="14597" max="14598" width="12.375" style="1" customWidth="1"/>
    <col min="14599" max="14599" width="14.625" style="1" customWidth="1"/>
    <col min="14600" max="14604" width="12.375" style="1" customWidth="1"/>
    <col min="14605" max="14605" width="14.625" style="1" customWidth="1"/>
    <col min="14606" max="14606" width="17.625" style="1" customWidth="1"/>
    <col min="14607" max="14848" width="9" style="1"/>
    <col min="14849" max="14849" width="7.5" style="1" customWidth="1"/>
    <col min="14850" max="14850" width="13.875" style="1" customWidth="1"/>
    <col min="14851" max="14851" width="13.5" style="1" bestFit="1" customWidth="1"/>
    <col min="14852" max="14852" width="14.625" style="1" customWidth="1"/>
    <col min="14853" max="14854" width="12.375" style="1" customWidth="1"/>
    <col min="14855" max="14855" width="14.625" style="1" customWidth="1"/>
    <col min="14856" max="14860" width="12.375" style="1" customWidth="1"/>
    <col min="14861" max="14861" width="14.625" style="1" customWidth="1"/>
    <col min="14862" max="14862" width="17.625" style="1" customWidth="1"/>
    <col min="14863" max="15104" width="9" style="1"/>
    <col min="15105" max="15105" width="7.5" style="1" customWidth="1"/>
    <col min="15106" max="15106" width="13.875" style="1" customWidth="1"/>
    <col min="15107" max="15107" width="13.5" style="1" bestFit="1" customWidth="1"/>
    <col min="15108" max="15108" width="14.625" style="1" customWidth="1"/>
    <col min="15109" max="15110" width="12.375" style="1" customWidth="1"/>
    <col min="15111" max="15111" width="14.625" style="1" customWidth="1"/>
    <col min="15112" max="15116" width="12.375" style="1" customWidth="1"/>
    <col min="15117" max="15117" width="14.625" style="1" customWidth="1"/>
    <col min="15118" max="15118" width="17.625" style="1" customWidth="1"/>
    <col min="15119" max="15360" width="9" style="1"/>
    <col min="15361" max="15361" width="7.5" style="1" customWidth="1"/>
    <col min="15362" max="15362" width="13.875" style="1" customWidth="1"/>
    <col min="15363" max="15363" width="13.5" style="1" bestFit="1" customWidth="1"/>
    <col min="15364" max="15364" width="14.625" style="1" customWidth="1"/>
    <col min="15365" max="15366" width="12.375" style="1" customWidth="1"/>
    <col min="15367" max="15367" width="14.625" style="1" customWidth="1"/>
    <col min="15368" max="15372" width="12.375" style="1" customWidth="1"/>
    <col min="15373" max="15373" width="14.625" style="1" customWidth="1"/>
    <col min="15374" max="15374" width="17.625" style="1" customWidth="1"/>
    <col min="15375" max="15616" width="9" style="1"/>
    <col min="15617" max="15617" width="7.5" style="1" customWidth="1"/>
    <col min="15618" max="15618" width="13.875" style="1" customWidth="1"/>
    <col min="15619" max="15619" width="13.5" style="1" bestFit="1" customWidth="1"/>
    <col min="15620" max="15620" width="14.625" style="1" customWidth="1"/>
    <col min="15621" max="15622" width="12.375" style="1" customWidth="1"/>
    <col min="15623" max="15623" width="14.625" style="1" customWidth="1"/>
    <col min="15624" max="15628" width="12.375" style="1" customWidth="1"/>
    <col min="15629" max="15629" width="14.625" style="1" customWidth="1"/>
    <col min="15630" max="15630" width="17.625" style="1" customWidth="1"/>
    <col min="15631" max="15872" width="9" style="1"/>
    <col min="15873" max="15873" width="7.5" style="1" customWidth="1"/>
    <col min="15874" max="15874" width="13.875" style="1" customWidth="1"/>
    <col min="15875" max="15875" width="13.5" style="1" bestFit="1" customWidth="1"/>
    <col min="15876" max="15876" width="14.625" style="1" customWidth="1"/>
    <col min="15877" max="15878" width="12.375" style="1" customWidth="1"/>
    <col min="15879" max="15879" width="14.625" style="1" customWidth="1"/>
    <col min="15880" max="15884" width="12.375" style="1" customWidth="1"/>
    <col min="15885" max="15885" width="14.625" style="1" customWidth="1"/>
    <col min="15886" max="15886" width="17.625" style="1" customWidth="1"/>
    <col min="15887" max="16128" width="9" style="1"/>
    <col min="16129" max="16129" width="7.5" style="1" customWidth="1"/>
    <col min="16130" max="16130" width="13.875" style="1" customWidth="1"/>
    <col min="16131" max="16131" width="13.5" style="1" bestFit="1" customWidth="1"/>
    <col min="16132" max="16132" width="14.625" style="1" customWidth="1"/>
    <col min="16133" max="16134" width="12.375" style="1" customWidth="1"/>
    <col min="16135" max="16135" width="14.625" style="1" customWidth="1"/>
    <col min="16136" max="16140" width="12.375" style="1" customWidth="1"/>
    <col min="16141" max="16141" width="14.625" style="1" customWidth="1"/>
    <col min="16142" max="16142" width="17.625" style="1" customWidth="1"/>
    <col min="16143" max="16384" width="9" style="1"/>
  </cols>
  <sheetData>
    <row r="2" spans="1:14" ht="15.95" customHeight="1" x14ac:dyDescent="0.15">
      <c r="A2" s="1" t="s">
        <v>0</v>
      </c>
    </row>
    <row r="4" spans="1:14" ht="15.95" customHeight="1" x14ac:dyDescent="0.15">
      <c r="A4" s="3" t="s">
        <v>1</v>
      </c>
      <c r="B4" s="4" t="s">
        <v>88</v>
      </c>
    </row>
    <row r="5" spans="1:14" ht="15.95" customHeight="1" x14ac:dyDescent="0.15">
      <c r="N5" s="5" t="s">
        <v>3</v>
      </c>
    </row>
    <row r="6" spans="1:14" ht="15.95" customHeight="1" x14ac:dyDescent="0.15">
      <c r="A6" s="6" t="s">
        <v>4</v>
      </c>
      <c r="B6" s="7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</row>
    <row r="7" spans="1:14" ht="15.95" customHeight="1" x14ac:dyDescent="0.15">
      <c r="A7" s="9" t="s">
        <v>17</v>
      </c>
      <c r="B7" s="10"/>
      <c r="C7" s="11" t="s">
        <v>18</v>
      </c>
      <c r="D7" s="37">
        <f>SUM(D9,D11,D13,D15)</f>
        <v>167.7</v>
      </c>
      <c r="E7" s="37">
        <f t="shared" ref="E7:L7" si="0">SUM(E9,E11,E13,E15)</f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>SUM(E7:L7)</f>
        <v>0</v>
      </c>
      <c r="N7" s="37">
        <f>SUM(M7,D7)</f>
        <v>167.7</v>
      </c>
    </row>
    <row r="8" spans="1:14" ht="15.95" customHeight="1" x14ac:dyDescent="0.15">
      <c r="A8" s="13"/>
      <c r="B8" s="14"/>
      <c r="C8" s="15" t="s">
        <v>19</v>
      </c>
      <c r="D8" s="38" t="s">
        <v>20</v>
      </c>
      <c r="E8" s="38">
        <f>IF($M7=0,0,E7/$M7%)</f>
        <v>0</v>
      </c>
      <c r="F8" s="38">
        <f t="shared" ref="F8:L8" si="1">IF($M7=0,0,F7/$M7%)</f>
        <v>0</v>
      </c>
      <c r="G8" s="38">
        <f t="shared" si="1"/>
        <v>0</v>
      </c>
      <c r="H8" s="38">
        <f t="shared" si="1"/>
        <v>0</v>
      </c>
      <c r="I8" s="38">
        <f t="shared" si="1"/>
        <v>0</v>
      </c>
      <c r="J8" s="38">
        <f t="shared" si="1"/>
        <v>0</v>
      </c>
      <c r="K8" s="38">
        <f t="shared" si="1"/>
        <v>0</v>
      </c>
      <c r="L8" s="38">
        <f t="shared" si="1"/>
        <v>0</v>
      </c>
      <c r="M8" s="37">
        <f t="shared" ref="M8:M110" si="2">SUM(E8:L8)</f>
        <v>0</v>
      </c>
      <c r="N8" s="38" t="s">
        <v>20</v>
      </c>
    </row>
    <row r="9" spans="1:14" ht="15.95" customHeight="1" x14ac:dyDescent="0.15">
      <c r="A9" s="17"/>
      <c r="B9" s="18" t="s">
        <v>21</v>
      </c>
      <c r="C9" s="11" t="s">
        <v>18</v>
      </c>
      <c r="D9" s="37"/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f>SUM(E9:L9)</f>
        <v>0</v>
      </c>
      <c r="N9" s="37">
        <f>SUM(M9,D9)</f>
        <v>0</v>
      </c>
    </row>
    <row r="10" spans="1:14" ht="15.95" customHeight="1" x14ac:dyDescent="0.15">
      <c r="A10" s="13"/>
      <c r="B10" s="19"/>
      <c r="C10" s="15" t="s">
        <v>19</v>
      </c>
      <c r="D10" s="38" t="s">
        <v>20</v>
      </c>
      <c r="E10" s="38">
        <f t="shared" ref="E10:L10" si="3">IF($M9=0,0,E9/$M9%)</f>
        <v>0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7">
        <f>SUM(E10:L10)</f>
        <v>0</v>
      </c>
      <c r="N10" s="38" t="s">
        <v>20</v>
      </c>
    </row>
    <row r="11" spans="1:14" ht="15.95" customHeight="1" x14ac:dyDescent="0.15">
      <c r="A11" s="17"/>
      <c r="B11" s="18" t="s">
        <v>22</v>
      </c>
      <c r="C11" s="11" t="s">
        <v>18</v>
      </c>
      <c r="D11" s="37">
        <v>167.7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ref="M11:M16" si="4">SUM(E11:L11)</f>
        <v>0</v>
      </c>
      <c r="N11" s="37">
        <f>SUM(M11,D11)</f>
        <v>167.7</v>
      </c>
    </row>
    <row r="12" spans="1:14" ht="15.95" customHeight="1" x14ac:dyDescent="0.15">
      <c r="A12" s="13"/>
      <c r="B12" s="19"/>
      <c r="C12" s="15" t="s">
        <v>19</v>
      </c>
      <c r="D12" s="38" t="s">
        <v>20</v>
      </c>
      <c r="E12" s="38">
        <f t="shared" ref="E12:L12" si="5">IF($M11=0,0,E11/$M11%)</f>
        <v>0</v>
      </c>
      <c r="F12" s="38">
        <f t="shared" si="5"/>
        <v>0</v>
      </c>
      <c r="G12" s="38">
        <f t="shared" si="5"/>
        <v>0</v>
      </c>
      <c r="H12" s="38">
        <f t="shared" si="5"/>
        <v>0</v>
      </c>
      <c r="I12" s="38">
        <f t="shared" si="5"/>
        <v>0</v>
      </c>
      <c r="J12" s="38">
        <f t="shared" si="5"/>
        <v>0</v>
      </c>
      <c r="K12" s="38">
        <f t="shared" si="5"/>
        <v>0</v>
      </c>
      <c r="L12" s="38">
        <f t="shared" si="5"/>
        <v>0</v>
      </c>
      <c r="M12" s="37">
        <f t="shared" si="4"/>
        <v>0</v>
      </c>
      <c r="N12" s="38" t="s">
        <v>20</v>
      </c>
    </row>
    <row r="13" spans="1:14" ht="15.95" customHeight="1" x14ac:dyDescent="0.15">
      <c r="A13" s="17"/>
      <c r="B13" s="18" t="s">
        <v>23</v>
      </c>
      <c r="C13" s="11" t="s">
        <v>18</v>
      </c>
      <c r="D13" s="37">
        <v>0</v>
      </c>
      <c r="E13" s="37"/>
      <c r="F13" s="37"/>
      <c r="G13" s="37"/>
      <c r="H13" s="37"/>
      <c r="I13" s="37"/>
      <c r="J13" s="37"/>
      <c r="K13" s="37"/>
      <c r="L13" s="37"/>
      <c r="M13" s="37">
        <f t="shared" si="4"/>
        <v>0</v>
      </c>
      <c r="N13" s="37">
        <f>SUM(M13,D13)</f>
        <v>0</v>
      </c>
    </row>
    <row r="14" spans="1:14" ht="15.95" customHeight="1" x14ac:dyDescent="0.15">
      <c r="A14" s="13"/>
      <c r="B14" s="19"/>
      <c r="C14" s="15" t="s">
        <v>19</v>
      </c>
      <c r="D14" s="38" t="s">
        <v>20</v>
      </c>
      <c r="E14" s="38">
        <f t="shared" ref="E14:L14" si="6">IF($M13=0,0,E13/$M13%)</f>
        <v>0</v>
      </c>
      <c r="F14" s="38">
        <f t="shared" si="6"/>
        <v>0</v>
      </c>
      <c r="G14" s="38">
        <f t="shared" si="6"/>
        <v>0</v>
      </c>
      <c r="H14" s="38">
        <f t="shared" si="6"/>
        <v>0</v>
      </c>
      <c r="I14" s="38">
        <f t="shared" si="6"/>
        <v>0</v>
      </c>
      <c r="J14" s="38">
        <f t="shared" si="6"/>
        <v>0</v>
      </c>
      <c r="K14" s="38">
        <f t="shared" si="6"/>
        <v>0</v>
      </c>
      <c r="L14" s="38">
        <f t="shared" si="6"/>
        <v>0</v>
      </c>
      <c r="M14" s="37">
        <f t="shared" si="4"/>
        <v>0</v>
      </c>
      <c r="N14" s="38" t="s">
        <v>20</v>
      </c>
    </row>
    <row r="15" spans="1:14" ht="15.95" customHeight="1" x14ac:dyDescent="0.15">
      <c r="A15" s="17"/>
      <c r="B15" s="18" t="s">
        <v>24</v>
      </c>
      <c r="C15" s="11" t="s">
        <v>18</v>
      </c>
      <c r="D15" s="37">
        <v>0</v>
      </c>
      <c r="E15" s="37"/>
      <c r="F15" s="37"/>
      <c r="G15" s="37"/>
      <c r="H15" s="37"/>
      <c r="I15" s="37"/>
      <c r="J15" s="37"/>
      <c r="K15" s="37"/>
      <c r="L15" s="37"/>
      <c r="M15" s="37">
        <f t="shared" si="4"/>
        <v>0</v>
      </c>
      <c r="N15" s="37">
        <f>SUM(M15,D15)</f>
        <v>0</v>
      </c>
    </row>
    <row r="16" spans="1:14" ht="15.95" customHeight="1" x14ac:dyDescent="0.15">
      <c r="A16" s="13"/>
      <c r="B16" s="19"/>
      <c r="C16" s="15" t="s">
        <v>19</v>
      </c>
      <c r="D16" s="38" t="s">
        <v>20</v>
      </c>
      <c r="E16" s="38">
        <f t="shared" ref="E16:L16" si="7">IF($M15=0,0,E15/$M15%)</f>
        <v>0</v>
      </c>
      <c r="F16" s="38">
        <f t="shared" si="7"/>
        <v>0</v>
      </c>
      <c r="G16" s="38">
        <f t="shared" si="7"/>
        <v>0</v>
      </c>
      <c r="H16" s="38">
        <f t="shared" si="7"/>
        <v>0</v>
      </c>
      <c r="I16" s="38">
        <f t="shared" si="7"/>
        <v>0</v>
      </c>
      <c r="J16" s="38">
        <f t="shared" si="7"/>
        <v>0</v>
      </c>
      <c r="K16" s="38">
        <f t="shared" si="7"/>
        <v>0</v>
      </c>
      <c r="L16" s="38">
        <f t="shared" si="7"/>
        <v>0</v>
      </c>
      <c r="M16" s="37">
        <f t="shared" si="4"/>
        <v>0</v>
      </c>
      <c r="N16" s="38" t="s">
        <v>20</v>
      </c>
    </row>
    <row r="17" spans="1:16" ht="15.95" customHeight="1" x14ac:dyDescent="0.15">
      <c r="A17" s="9" t="s">
        <v>25</v>
      </c>
      <c r="B17" s="10"/>
      <c r="C17" s="20" t="s">
        <v>111</v>
      </c>
      <c r="D17" s="37">
        <f>SUMIF($C$19:$C$80,"出荷量",D19:D80)</f>
        <v>18359.099999999999</v>
      </c>
      <c r="E17" s="37">
        <f t="shared" ref="E17:M17" si="8">SUMIF($C$19:$C$80,"出荷量",E19:E80)</f>
        <v>362.09999999999997</v>
      </c>
      <c r="F17" s="37">
        <f t="shared" si="8"/>
        <v>620.5</v>
      </c>
      <c r="G17" s="37">
        <f t="shared" si="8"/>
        <v>1680.3000000000002</v>
      </c>
      <c r="H17" s="37">
        <f t="shared" si="8"/>
        <v>1728</v>
      </c>
      <c r="I17" s="37">
        <f t="shared" si="8"/>
        <v>3312.9</v>
      </c>
      <c r="J17" s="37">
        <f t="shared" si="8"/>
        <v>1623.8000000000002</v>
      </c>
      <c r="K17" s="37">
        <f t="shared" si="8"/>
        <v>929.9</v>
      </c>
      <c r="L17" s="37">
        <f t="shared" si="8"/>
        <v>322.10000000000002</v>
      </c>
      <c r="M17" s="37">
        <f t="shared" si="8"/>
        <v>10579.6</v>
      </c>
      <c r="N17" s="37">
        <f>SUM(M17,D17)</f>
        <v>28938.699999999997</v>
      </c>
      <c r="P17" s="35"/>
    </row>
    <row r="18" spans="1:16" ht="15.95" customHeight="1" x14ac:dyDescent="0.15">
      <c r="A18" s="13"/>
      <c r="B18" s="14"/>
      <c r="C18" s="15" t="s">
        <v>19</v>
      </c>
      <c r="D18" s="38" t="s">
        <v>20</v>
      </c>
      <c r="E18" s="38">
        <f t="shared" ref="E18:L18" si="9">IF($M17=0,0,E17/$M17%)</f>
        <v>3.4226246739007142</v>
      </c>
      <c r="F18" s="38">
        <f t="shared" si="9"/>
        <v>5.8650610609096745</v>
      </c>
      <c r="G18" s="38">
        <f t="shared" si="9"/>
        <v>15.882453022798595</v>
      </c>
      <c r="H18" s="38">
        <f t="shared" si="9"/>
        <v>16.333320730462397</v>
      </c>
      <c r="I18" s="38">
        <f t="shared" si="9"/>
        <v>31.314038337933379</v>
      </c>
      <c r="J18" s="38">
        <f t="shared" si="9"/>
        <v>15.348406366970396</v>
      </c>
      <c r="K18" s="38">
        <f t="shared" si="9"/>
        <v>8.789557261144088</v>
      </c>
      <c r="L18" s="38">
        <f t="shared" si="9"/>
        <v>3.0445385458807515</v>
      </c>
      <c r="M18" s="37">
        <f>SUM(E18:L18)</f>
        <v>99.999999999999986</v>
      </c>
      <c r="N18" s="38" t="s">
        <v>20</v>
      </c>
    </row>
    <row r="19" spans="1:16" ht="15.95" customHeight="1" x14ac:dyDescent="0.15">
      <c r="A19" s="17"/>
      <c r="B19" s="18" t="s">
        <v>26</v>
      </c>
      <c r="C19" s="11" t="s">
        <v>18</v>
      </c>
      <c r="D19" s="37">
        <v>1237.4000000000001</v>
      </c>
      <c r="E19" s="37">
        <v>49.5</v>
      </c>
      <c r="F19" s="37">
        <v>0</v>
      </c>
      <c r="G19" s="37">
        <v>0</v>
      </c>
      <c r="H19" s="37">
        <v>259.10000000000002</v>
      </c>
      <c r="I19" s="37">
        <v>798.4</v>
      </c>
      <c r="J19" s="37">
        <v>890.5</v>
      </c>
      <c r="K19" s="37">
        <v>290.60000000000002</v>
      </c>
      <c r="L19" s="37">
        <v>25</v>
      </c>
      <c r="M19" s="37">
        <f t="shared" si="2"/>
        <v>2313.1</v>
      </c>
      <c r="N19" s="37">
        <f>SUM(M19,D19)</f>
        <v>3550.5</v>
      </c>
      <c r="P19" s="35"/>
    </row>
    <row r="20" spans="1:16" ht="15.95" customHeight="1" x14ac:dyDescent="0.15">
      <c r="A20" s="13"/>
      <c r="B20" s="19"/>
      <c r="C20" s="15" t="s">
        <v>19</v>
      </c>
      <c r="D20" s="38" t="s">
        <v>20</v>
      </c>
      <c r="E20" s="38">
        <f t="shared" ref="E20:L20" si="10">IF($M19=0,0,E19/$M19%)</f>
        <v>2.139985301111063</v>
      </c>
      <c r="F20" s="38">
        <f t="shared" si="10"/>
        <v>0</v>
      </c>
      <c r="G20" s="38">
        <f t="shared" si="10"/>
        <v>0</v>
      </c>
      <c r="H20" s="38">
        <f t="shared" si="10"/>
        <v>11.201418010462151</v>
      </c>
      <c r="I20" s="38">
        <f t="shared" si="10"/>
        <v>34.516449786001466</v>
      </c>
      <c r="J20" s="38">
        <f t="shared" si="10"/>
        <v>38.498119406856596</v>
      </c>
      <c r="K20" s="38">
        <f t="shared" si="10"/>
        <v>12.563226838441919</v>
      </c>
      <c r="L20" s="38">
        <f t="shared" si="10"/>
        <v>1.0808006571267996</v>
      </c>
      <c r="M20" s="37">
        <f t="shared" si="2"/>
        <v>99.999999999999986</v>
      </c>
      <c r="N20" s="38" t="s">
        <v>20</v>
      </c>
      <c r="P20" s="35"/>
    </row>
    <row r="21" spans="1:16" ht="15.95" customHeight="1" x14ac:dyDescent="0.15">
      <c r="A21" s="17"/>
      <c r="B21" s="18" t="s">
        <v>27</v>
      </c>
      <c r="C21" s="11" t="s">
        <v>18</v>
      </c>
      <c r="D21" s="37"/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f t="shared" si="2"/>
        <v>0</v>
      </c>
      <c r="N21" s="37">
        <f>SUM(M21,D21)</f>
        <v>0</v>
      </c>
      <c r="P21" s="35"/>
    </row>
    <row r="22" spans="1:16" ht="15.95" customHeight="1" x14ac:dyDescent="0.15">
      <c r="A22" s="13"/>
      <c r="B22" s="19"/>
      <c r="C22" s="15" t="s">
        <v>19</v>
      </c>
      <c r="D22" s="38" t="s">
        <v>20</v>
      </c>
      <c r="E22" s="38">
        <f t="shared" ref="E22:L22" si="11">IF($M21=0,0,E21/$M21%)</f>
        <v>0</v>
      </c>
      <c r="F22" s="38">
        <f t="shared" si="11"/>
        <v>0</v>
      </c>
      <c r="G22" s="38">
        <f t="shared" si="11"/>
        <v>0</v>
      </c>
      <c r="H22" s="38">
        <f t="shared" si="11"/>
        <v>0</v>
      </c>
      <c r="I22" s="38">
        <f t="shared" si="11"/>
        <v>0</v>
      </c>
      <c r="J22" s="38">
        <f t="shared" si="11"/>
        <v>0</v>
      </c>
      <c r="K22" s="38">
        <f t="shared" si="11"/>
        <v>0</v>
      </c>
      <c r="L22" s="38">
        <f t="shared" si="11"/>
        <v>0</v>
      </c>
      <c r="M22" s="37">
        <f t="shared" si="2"/>
        <v>0</v>
      </c>
      <c r="N22" s="38" t="s">
        <v>20</v>
      </c>
      <c r="P22" s="35"/>
    </row>
    <row r="23" spans="1:16" ht="15.95" customHeight="1" x14ac:dyDescent="0.15">
      <c r="A23" s="17"/>
      <c r="B23" s="18" t="s">
        <v>28</v>
      </c>
      <c r="C23" s="11" t="s">
        <v>18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>
        <f>SUM(M23,D23)</f>
        <v>0</v>
      </c>
      <c r="P23" s="35"/>
    </row>
    <row r="24" spans="1:16" ht="15.95" customHeight="1" x14ac:dyDescent="0.15">
      <c r="A24" s="13"/>
      <c r="B24" s="19"/>
      <c r="C24" s="15" t="s">
        <v>19</v>
      </c>
      <c r="D24" s="38" t="s">
        <v>20</v>
      </c>
      <c r="E24" s="38">
        <f t="shared" ref="E24:L24" si="12">IF($M23=0,0,E23/$M23%)</f>
        <v>0</v>
      </c>
      <c r="F24" s="38">
        <f t="shared" si="12"/>
        <v>0</v>
      </c>
      <c r="G24" s="38">
        <f t="shared" si="12"/>
        <v>0</v>
      </c>
      <c r="H24" s="38">
        <f t="shared" si="12"/>
        <v>0</v>
      </c>
      <c r="I24" s="38">
        <f t="shared" si="12"/>
        <v>0</v>
      </c>
      <c r="J24" s="38">
        <f t="shared" si="12"/>
        <v>0</v>
      </c>
      <c r="K24" s="38">
        <f t="shared" si="12"/>
        <v>0</v>
      </c>
      <c r="L24" s="38">
        <f t="shared" si="12"/>
        <v>0</v>
      </c>
      <c r="M24" s="37">
        <f t="shared" si="2"/>
        <v>0</v>
      </c>
      <c r="N24" s="38" t="s">
        <v>20</v>
      </c>
      <c r="P24" s="35"/>
    </row>
    <row r="25" spans="1:16" ht="15.95" customHeight="1" x14ac:dyDescent="0.15">
      <c r="A25" s="17"/>
      <c r="B25" s="18" t="s">
        <v>29</v>
      </c>
      <c r="C25" s="11" t="s">
        <v>18</v>
      </c>
      <c r="D25" s="37">
        <v>3993.5</v>
      </c>
      <c r="E25" s="37">
        <v>0</v>
      </c>
      <c r="F25" s="37">
        <v>620.5</v>
      </c>
      <c r="G25" s="37">
        <v>0</v>
      </c>
      <c r="H25" s="37">
        <v>706.2</v>
      </c>
      <c r="I25" s="37">
        <v>1478.4</v>
      </c>
      <c r="J25" s="37">
        <v>714.4</v>
      </c>
      <c r="K25" s="37">
        <v>603.9</v>
      </c>
      <c r="L25" s="37">
        <v>281.10000000000002</v>
      </c>
      <c r="M25" s="37">
        <f t="shared" si="2"/>
        <v>4404.5000000000009</v>
      </c>
      <c r="N25" s="37">
        <f>SUM(M25,D25)</f>
        <v>8398</v>
      </c>
      <c r="P25" s="35"/>
    </row>
    <row r="26" spans="1:16" ht="15.95" customHeight="1" x14ac:dyDescent="0.15">
      <c r="A26" s="13"/>
      <c r="B26" s="19"/>
      <c r="C26" s="15" t="s">
        <v>19</v>
      </c>
      <c r="D26" s="38" t="s">
        <v>20</v>
      </c>
      <c r="E26" s="38">
        <f t="shared" ref="E26:L26" si="13">IF($M25=0,0,E25/$M25%)</f>
        <v>0</v>
      </c>
      <c r="F26" s="38">
        <f t="shared" si="13"/>
        <v>14.087864683846064</v>
      </c>
      <c r="G26" s="38">
        <f t="shared" si="13"/>
        <v>0</v>
      </c>
      <c r="H26" s="38">
        <f t="shared" si="13"/>
        <v>16.033601997956634</v>
      </c>
      <c r="I26" s="38">
        <f t="shared" si="13"/>
        <v>33.565671472357813</v>
      </c>
      <c r="J26" s="38">
        <f t="shared" si="13"/>
        <v>16.219775229878529</v>
      </c>
      <c r="K26" s="38">
        <f t="shared" si="13"/>
        <v>13.710977409467587</v>
      </c>
      <c r="L26" s="38">
        <f t="shared" si="13"/>
        <v>6.3821092064933582</v>
      </c>
      <c r="M26" s="37">
        <f t="shared" si="2"/>
        <v>99.999999999999972</v>
      </c>
      <c r="N26" s="38" t="s">
        <v>20</v>
      </c>
      <c r="P26" s="35"/>
    </row>
    <row r="27" spans="1:16" ht="15.95" customHeight="1" x14ac:dyDescent="0.15">
      <c r="A27" s="17"/>
      <c r="B27" s="18" t="s">
        <v>30</v>
      </c>
      <c r="C27" s="11" t="s">
        <v>18</v>
      </c>
      <c r="D27" s="37"/>
      <c r="E27" s="37">
        <v>0</v>
      </c>
      <c r="F27" s="37">
        <v>0</v>
      </c>
      <c r="G27" s="37">
        <v>0</v>
      </c>
      <c r="H27" s="37">
        <v>0</v>
      </c>
      <c r="I27" s="37"/>
      <c r="J27" s="37">
        <v>0</v>
      </c>
      <c r="K27" s="37">
        <v>0</v>
      </c>
      <c r="L27" s="37">
        <v>0</v>
      </c>
      <c r="M27" s="37">
        <f t="shared" si="2"/>
        <v>0</v>
      </c>
      <c r="N27" s="37">
        <f>SUM(M27,D27)</f>
        <v>0</v>
      </c>
      <c r="P27" s="35"/>
    </row>
    <row r="28" spans="1:16" ht="15.95" customHeight="1" x14ac:dyDescent="0.15">
      <c r="A28" s="13"/>
      <c r="B28" s="19"/>
      <c r="C28" s="15" t="s">
        <v>19</v>
      </c>
      <c r="D28" s="38" t="s">
        <v>20</v>
      </c>
      <c r="E28" s="38">
        <f t="shared" ref="E28:L28" si="14">IF($M27=0,0,E27/$M27%)</f>
        <v>0</v>
      </c>
      <c r="F28" s="38">
        <f t="shared" si="14"/>
        <v>0</v>
      </c>
      <c r="G28" s="38">
        <f t="shared" si="14"/>
        <v>0</v>
      </c>
      <c r="H28" s="38">
        <f t="shared" si="14"/>
        <v>0</v>
      </c>
      <c r="I28" s="38">
        <f t="shared" si="14"/>
        <v>0</v>
      </c>
      <c r="J28" s="38">
        <f t="shared" si="14"/>
        <v>0</v>
      </c>
      <c r="K28" s="38">
        <f t="shared" si="14"/>
        <v>0</v>
      </c>
      <c r="L28" s="38">
        <f t="shared" si="14"/>
        <v>0</v>
      </c>
      <c r="M28" s="37">
        <f t="shared" si="2"/>
        <v>0</v>
      </c>
      <c r="N28" s="38" t="s">
        <v>20</v>
      </c>
      <c r="P28" s="35"/>
    </row>
    <row r="29" spans="1:16" ht="15.95" customHeight="1" x14ac:dyDescent="0.15">
      <c r="A29" s="17"/>
      <c r="B29" s="18" t="s">
        <v>31</v>
      </c>
      <c r="C29" s="11" t="s">
        <v>18</v>
      </c>
      <c r="D29" s="37">
        <v>663.29999999999984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f t="shared" si="2"/>
        <v>0</v>
      </c>
      <c r="N29" s="37">
        <f>SUM(M29,D29)</f>
        <v>663.29999999999984</v>
      </c>
      <c r="P29" s="35"/>
    </row>
    <row r="30" spans="1:16" ht="15.95" customHeight="1" x14ac:dyDescent="0.15">
      <c r="A30" s="13"/>
      <c r="B30" s="19"/>
      <c r="C30" s="15" t="s">
        <v>19</v>
      </c>
      <c r="D30" s="38" t="s">
        <v>20</v>
      </c>
      <c r="E30" s="38">
        <f t="shared" ref="E30:L30" si="15">IF($M29=0,0,E29/$M29%)</f>
        <v>0</v>
      </c>
      <c r="F30" s="38">
        <f t="shared" si="15"/>
        <v>0</v>
      </c>
      <c r="G30" s="38">
        <f t="shared" si="15"/>
        <v>0</v>
      </c>
      <c r="H30" s="38">
        <f t="shared" si="15"/>
        <v>0</v>
      </c>
      <c r="I30" s="38">
        <f t="shared" si="15"/>
        <v>0</v>
      </c>
      <c r="J30" s="38">
        <f t="shared" si="15"/>
        <v>0</v>
      </c>
      <c r="K30" s="38">
        <f t="shared" si="15"/>
        <v>0</v>
      </c>
      <c r="L30" s="38">
        <f t="shared" si="15"/>
        <v>0</v>
      </c>
      <c r="M30" s="37">
        <f t="shared" si="2"/>
        <v>0</v>
      </c>
      <c r="N30" s="38" t="s">
        <v>20</v>
      </c>
      <c r="P30" s="35"/>
    </row>
    <row r="31" spans="1:16" ht="15.95" customHeight="1" x14ac:dyDescent="0.15">
      <c r="A31" s="17"/>
      <c r="B31" s="18" t="s">
        <v>32</v>
      </c>
      <c r="C31" s="11" t="s">
        <v>18</v>
      </c>
      <c r="D31" s="37">
        <v>3979.9</v>
      </c>
      <c r="E31" s="37">
        <v>35.9</v>
      </c>
      <c r="F31" s="37">
        <v>0</v>
      </c>
      <c r="G31" s="37">
        <v>178</v>
      </c>
      <c r="H31" s="37">
        <v>38.700000000000003</v>
      </c>
      <c r="I31" s="37">
        <v>4</v>
      </c>
      <c r="J31" s="37">
        <v>8</v>
      </c>
      <c r="K31" s="37">
        <v>0</v>
      </c>
      <c r="L31" s="37">
        <v>16</v>
      </c>
      <c r="M31" s="37">
        <f t="shared" si="2"/>
        <v>280.60000000000002</v>
      </c>
      <c r="N31" s="37">
        <f>SUM(M31,D31)</f>
        <v>4260.5</v>
      </c>
      <c r="P31" s="35"/>
    </row>
    <row r="32" spans="1:16" ht="15.95" customHeight="1" x14ac:dyDescent="0.15">
      <c r="A32" s="13"/>
      <c r="B32" s="19"/>
      <c r="C32" s="15" t="s">
        <v>19</v>
      </c>
      <c r="D32" s="38" t="s">
        <v>20</v>
      </c>
      <c r="E32" s="38">
        <f t="shared" ref="E32:L32" si="16">IF($M31=0,0,E31/$M31%)</f>
        <v>12.794012829650748</v>
      </c>
      <c r="F32" s="38">
        <f t="shared" si="16"/>
        <v>0</v>
      </c>
      <c r="G32" s="38">
        <f t="shared" si="16"/>
        <v>63.435495367070565</v>
      </c>
      <c r="H32" s="38">
        <f t="shared" si="16"/>
        <v>13.791874554526016</v>
      </c>
      <c r="I32" s="38">
        <f t="shared" si="16"/>
        <v>1.4255167498218104</v>
      </c>
      <c r="J32" s="38">
        <f t="shared" si="16"/>
        <v>2.8510334996436208</v>
      </c>
      <c r="K32" s="38">
        <f t="shared" si="16"/>
        <v>0</v>
      </c>
      <c r="L32" s="38">
        <f t="shared" si="16"/>
        <v>5.7020669992872417</v>
      </c>
      <c r="M32" s="37">
        <f t="shared" si="2"/>
        <v>100</v>
      </c>
      <c r="N32" s="38" t="s">
        <v>20</v>
      </c>
      <c r="P32" s="35"/>
    </row>
    <row r="33" spans="1:16" ht="15.95" customHeight="1" x14ac:dyDescent="0.15">
      <c r="A33" s="17"/>
      <c r="B33" s="18" t="s">
        <v>33</v>
      </c>
      <c r="C33" s="11" t="s">
        <v>18</v>
      </c>
      <c r="D33" s="37">
        <v>41.5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3.4</v>
      </c>
      <c r="K33" s="37">
        <v>3.4</v>
      </c>
      <c r="L33" s="37">
        <v>0</v>
      </c>
      <c r="M33" s="37">
        <f t="shared" si="2"/>
        <v>6.8</v>
      </c>
      <c r="N33" s="37">
        <f>SUM(M33,D33)</f>
        <v>48.3</v>
      </c>
      <c r="P33" s="35"/>
    </row>
    <row r="34" spans="1:16" ht="15.95" customHeight="1" x14ac:dyDescent="0.15">
      <c r="A34" s="13"/>
      <c r="B34" s="19"/>
      <c r="C34" s="15" t="s">
        <v>19</v>
      </c>
      <c r="D34" s="38" t="s">
        <v>20</v>
      </c>
      <c r="E34" s="38">
        <f t="shared" ref="E34:L34" si="17">IF($M33=0,0,E33/$M33%)</f>
        <v>0</v>
      </c>
      <c r="F34" s="38">
        <f t="shared" si="17"/>
        <v>0</v>
      </c>
      <c r="G34" s="38">
        <f t="shared" si="17"/>
        <v>0</v>
      </c>
      <c r="H34" s="38">
        <f t="shared" si="17"/>
        <v>0</v>
      </c>
      <c r="I34" s="38">
        <f t="shared" si="17"/>
        <v>0</v>
      </c>
      <c r="J34" s="38">
        <f t="shared" si="17"/>
        <v>49.999999999999993</v>
      </c>
      <c r="K34" s="38">
        <f t="shared" si="17"/>
        <v>49.999999999999993</v>
      </c>
      <c r="L34" s="38">
        <f t="shared" si="17"/>
        <v>0</v>
      </c>
      <c r="M34" s="37">
        <f t="shared" si="2"/>
        <v>99.999999999999986</v>
      </c>
      <c r="N34" s="38" t="s">
        <v>20</v>
      </c>
      <c r="P34" s="35"/>
    </row>
    <row r="35" spans="1:16" ht="15.95" customHeight="1" x14ac:dyDescent="0.15">
      <c r="A35" s="17"/>
      <c r="B35" s="18" t="s">
        <v>34</v>
      </c>
      <c r="C35" s="11" t="s">
        <v>18</v>
      </c>
      <c r="D35" s="37">
        <v>490.1</v>
      </c>
      <c r="E35" s="37">
        <v>31.6</v>
      </c>
      <c r="F35" s="37">
        <v>0</v>
      </c>
      <c r="G35" s="37"/>
      <c r="H35" s="37"/>
      <c r="I35" s="37"/>
      <c r="J35" s="37"/>
      <c r="K35" s="37"/>
      <c r="L35" s="37"/>
      <c r="M35" s="37">
        <f t="shared" si="2"/>
        <v>31.6</v>
      </c>
      <c r="N35" s="37">
        <f>SUM(M35,D35)</f>
        <v>521.70000000000005</v>
      </c>
      <c r="P35" s="35"/>
    </row>
    <row r="36" spans="1:16" ht="15.95" customHeight="1" x14ac:dyDescent="0.15">
      <c r="A36" s="13"/>
      <c r="B36" s="19"/>
      <c r="C36" s="15" t="s">
        <v>19</v>
      </c>
      <c r="D36" s="38" t="s">
        <v>20</v>
      </c>
      <c r="E36" s="38">
        <f t="shared" ref="E36:L36" si="18">IF($M35=0,0,E35/$M35%)</f>
        <v>100</v>
      </c>
      <c r="F36" s="38">
        <f t="shared" si="18"/>
        <v>0</v>
      </c>
      <c r="G36" s="38">
        <f t="shared" si="18"/>
        <v>0</v>
      </c>
      <c r="H36" s="38">
        <f t="shared" si="18"/>
        <v>0</v>
      </c>
      <c r="I36" s="38">
        <f t="shared" si="18"/>
        <v>0</v>
      </c>
      <c r="J36" s="38">
        <f t="shared" si="18"/>
        <v>0</v>
      </c>
      <c r="K36" s="38">
        <f t="shared" si="18"/>
        <v>0</v>
      </c>
      <c r="L36" s="38">
        <f t="shared" si="18"/>
        <v>0</v>
      </c>
      <c r="M36" s="37">
        <f t="shared" si="2"/>
        <v>100</v>
      </c>
      <c r="N36" s="38" t="s">
        <v>20</v>
      </c>
      <c r="P36" s="35"/>
    </row>
    <row r="37" spans="1:16" ht="15.95" customHeight="1" x14ac:dyDescent="0.15">
      <c r="A37" s="17"/>
      <c r="B37" s="18" t="s">
        <v>35</v>
      </c>
      <c r="C37" s="11" t="s">
        <v>18</v>
      </c>
      <c r="D37" s="37">
        <v>197.5</v>
      </c>
      <c r="E37" s="37">
        <v>0</v>
      </c>
      <c r="F37" s="37">
        <v>0</v>
      </c>
      <c r="G37" s="37">
        <v>14.7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f t="shared" si="2"/>
        <v>14.7</v>
      </c>
      <c r="N37" s="37">
        <f>SUM(M37,D37)</f>
        <v>212.2</v>
      </c>
      <c r="P37" s="35"/>
    </row>
    <row r="38" spans="1:16" ht="15.95" customHeight="1" x14ac:dyDescent="0.15">
      <c r="A38" s="13"/>
      <c r="B38" s="19"/>
      <c r="C38" s="15" t="s">
        <v>19</v>
      </c>
      <c r="D38" s="38" t="s">
        <v>20</v>
      </c>
      <c r="E38" s="38">
        <f t="shared" ref="E38:L38" si="19">IF($M37=0,0,E37/$M37%)</f>
        <v>0</v>
      </c>
      <c r="F38" s="38">
        <f t="shared" si="19"/>
        <v>0</v>
      </c>
      <c r="G38" s="38">
        <f t="shared" si="19"/>
        <v>100</v>
      </c>
      <c r="H38" s="38">
        <f t="shared" si="19"/>
        <v>0</v>
      </c>
      <c r="I38" s="38">
        <f t="shared" si="19"/>
        <v>0</v>
      </c>
      <c r="J38" s="38">
        <f t="shared" si="19"/>
        <v>0</v>
      </c>
      <c r="K38" s="38">
        <f t="shared" si="19"/>
        <v>0</v>
      </c>
      <c r="L38" s="38">
        <f t="shared" si="19"/>
        <v>0</v>
      </c>
      <c r="M38" s="37">
        <f t="shared" si="2"/>
        <v>100</v>
      </c>
      <c r="N38" s="38" t="s">
        <v>20</v>
      </c>
      <c r="P38" s="35"/>
    </row>
    <row r="39" spans="1:16" ht="15.95" customHeight="1" x14ac:dyDescent="0.15">
      <c r="A39" s="17"/>
      <c r="B39" s="18" t="s">
        <v>36</v>
      </c>
      <c r="C39" s="11" t="s">
        <v>18</v>
      </c>
      <c r="D39" s="37">
        <v>287.3</v>
      </c>
      <c r="E39" s="37">
        <v>0.5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f t="shared" si="2"/>
        <v>0.5</v>
      </c>
      <c r="N39" s="37">
        <f>SUM(M39,D39)</f>
        <v>287.8</v>
      </c>
      <c r="P39" s="35"/>
    </row>
    <row r="40" spans="1:16" ht="15.95" customHeight="1" x14ac:dyDescent="0.15">
      <c r="A40" s="13"/>
      <c r="B40" s="19"/>
      <c r="C40" s="15" t="s">
        <v>19</v>
      </c>
      <c r="D40" s="38" t="s">
        <v>20</v>
      </c>
      <c r="E40" s="38">
        <f t="shared" ref="E40:L40" si="20">IF($M39=0,0,E39/$M39%)</f>
        <v>100</v>
      </c>
      <c r="F40" s="38">
        <f t="shared" si="20"/>
        <v>0</v>
      </c>
      <c r="G40" s="38">
        <f t="shared" si="20"/>
        <v>0</v>
      </c>
      <c r="H40" s="38">
        <f t="shared" si="20"/>
        <v>0</v>
      </c>
      <c r="I40" s="38">
        <f t="shared" si="20"/>
        <v>0</v>
      </c>
      <c r="J40" s="38">
        <f t="shared" si="20"/>
        <v>0</v>
      </c>
      <c r="K40" s="38">
        <f t="shared" si="20"/>
        <v>0</v>
      </c>
      <c r="L40" s="38">
        <f t="shared" si="20"/>
        <v>0</v>
      </c>
      <c r="M40" s="37">
        <f t="shared" si="2"/>
        <v>100</v>
      </c>
      <c r="N40" s="38" t="s">
        <v>20</v>
      </c>
      <c r="P40" s="35"/>
    </row>
    <row r="41" spans="1:16" ht="15.95" customHeight="1" x14ac:dyDescent="0.15">
      <c r="A41" s="17"/>
      <c r="B41" s="18" t="s">
        <v>37</v>
      </c>
      <c r="C41" s="11" t="s">
        <v>18</v>
      </c>
      <c r="D41" s="37">
        <v>432.2</v>
      </c>
      <c r="E41" s="37">
        <v>195.5</v>
      </c>
      <c r="F41" s="37">
        <v>0</v>
      </c>
      <c r="G41" s="37">
        <v>874.5</v>
      </c>
      <c r="H41" s="37">
        <v>546.29999999999995</v>
      </c>
      <c r="I41" s="37">
        <v>1026.3</v>
      </c>
      <c r="J41" s="37">
        <v>0</v>
      </c>
      <c r="K41" s="37">
        <v>31.1</v>
      </c>
      <c r="L41" s="37">
        <v>0</v>
      </c>
      <c r="M41" s="37">
        <f t="shared" si="2"/>
        <v>2673.7</v>
      </c>
      <c r="N41" s="37">
        <f>SUM(M41,D41)</f>
        <v>3105.8999999999996</v>
      </c>
      <c r="P41" s="35"/>
    </row>
    <row r="42" spans="1:16" ht="15.95" customHeight="1" x14ac:dyDescent="0.15">
      <c r="A42" s="13"/>
      <c r="B42" s="19"/>
      <c r="C42" s="15" t="s">
        <v>19</v>
      </c>
      <c r="D42" s="38" t="s">
        <v>20</v>
      </c>
      <c r="E42" s="38">
        <f t="shared" ref="E42:L42" si="21">IF($M41=0,0,E41/$M41%)</f>
        <v>7.3119646931218911</v>
      </c>
      <c r="F42" s="38">
        <f t="shared" si="21"/>
        <v>0</v>
      </c>
      <c r="G42" s="38">
        <f t="shared" si="21"/>
        <v>32.707484010921199</v>
      </c>
      <c r="H42" s="38">
        <f t="shared" si="21"/>
        <v>20.432359651419382</v>
      </c>
      <c r="I42" s="38">
        <f t="shared" si="21"/>
        <v>38.385009537345255</v>
      </c>
      <c r="J42" s="38">
        <f t="shared" si="21"/>
        <v>0</v>
      </c>
      <c r="K42" s="38">
        <f t="shared" si="21"/>
        <v>1.1631821071922805</v>
      </c>
      <c r="L42" s="38">
        <f t="shared" si="21"/>
        <v>0</v>
      </c>
      <c r="M42" s="37">
        <f t="shared" si="2"/>
        <v>100.00000000000001</v>
      </c>
      <c r="N42" s="38" t="s">
        <v>20</v>
      </c>
      <c r="P42" s="35"/>
    </row>
    <row r="43" spans="1:16" ht="15.95" customHeight="1" x14ac:dyDescent="0.15">
      <c r="A43" s="17"/>
      <c r="B43" s="18" t="s">
        <v>38</v>
      </c>
      <c r="C43" s="11" t="s">
        <v>18</v>
      </c>
      <c r="D43" s="37">
        <v>10.6</v>
      </c>
      <c r="E43" s="37">
        <v>0</v>
      </c>
      <c r="F43" s="37">
        <v>0</v>
      </c>
      <c r="G43" s="37">
        <v>17.100000000000001</v>
      </c>
      <c r="H43" s="37">
        <v>69.099999999999994</v>
      </c>
      <c r="I43" s="37">
        <v>1.1000000000000001</v>
      </c>
      <c r="J43" s="37">
        <v>0</v>
      </c>
      <c r="K43" s="37">
        <v>0</v>
      </c>
      <c r="L43" s="37">
        <v>0</v>
      </c>
      <c r="M43" s="37">
        <f t="shared" si="2"/>
        <v>87.299999999999983</v>
      </c>
      <c r="N43" s="37">
        <f>SUM(M43,D43)</f>
        <v>97.899999999999977</v>
      </c>
      <c r="P43" s="35"/>
    </row>
    <row r="44" spans="1:16" ht="15.95" customHeight="1" x14ac:dyDescent="0.15">
      <c r="A44" s="13"/>
      <c r="B44" s="19"/>
      <c r="C44" s="15" t="s">
        <v>19</v>
      </c>
      <c r="D44" s="38" t="s">
        <v>20</v>
      </c>
      <c r="E44" s="38">
        <f t="shared" ref="E44:L44" si="22">IF($M43=0,0,E43/$M43%)</f>
        <v>0</v>
      </c>
      <c r="F44" s="38">
        <f t="shared" si="22"/>
        <v>0</v>
      </c>
      <c r="G44" s="38">
        <f t="shared" si="22"/>
        <v>19.587628865979386</v>
      </c>
      <c r="H44" s="38">
        <f t="shared" si="22"/>
        <v>79.15234822451319</v>
      </c>
      <c r="I44" s="38">
        <f t="shared" si="22"/>
        <v>1.260022909507446</v>
      </c>
      <c r="J44" s="38">
        <f t="shared" si="22"/>
        <v>0</v>
      </c>
      <c r="K44" s="38">
        <f t="shared" si="22"/>
        <v>0</v>
      </c>
      <c r="L44" s="38">
        <f t="shared" si="22"/>
        <v>0</v>
      </c>
      <c r="M44" s="37">
        <f t="shared" si="2"/>
        <v>100.00000000000001</v>
      </c>
      <c r="N44" s="38" t="s">
        <v>20</v>
      </c>
      <c r="P44" s="35"/>
    </row>
    <row r="45" spans="1:16" ht="15.95" customHeight="1" x14ac:dyDescent="0.15">
      <c r="A45" s="17"/>
      <c r="B45" s="18" t="s">
        <v>39</v>
      </c>
      <c r="C45" s="11" t="s">
        <v>18</v>
      </c>
      <c r="D45" s="37">
        <v>20.3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f t="shared" si="2"/>
        <v>0</v>
      </c>
      <c r="N45" s="37">
        <f>SUM(M45,D45)</f>
        <v>20.3</v>
      </c>
      <c r="P45" s="35"/>
    </row>
    <row r="46" spans="1:16" ht="15.95" customHeight="1" x14ac:dyDescent="0.15">
      <c r="A46" s="13"/>
      <c r="B46" s="19"/>
      <c r="C46" s="15" t="s">
        <v>19</v>
      </c>
      <c r="D46" s="38" t="s">
        <v>20</v>
      </c>
      <c r="E46" s="38">
        <f t="shared" ref="E46:L46" si="23">IF($M45=0,0,E45/$M45%)</f>
        <v>0</v>
      </c>
      <c r="F46" s="38">
        <f t="shared" si="23"/>
        <v>0</v>
      </c>
      <c r="G46" s="38">
        <f t="shared" si="23"/>
        <v>0</v>
      </c>
      <c r="H46" s="38">
        <f t="shared" si="23"/>
        <v>0</v>
      </c>
      <c r="I46" s="38">
        <f t="shared" si="23"/>
        <v>0</v>
      </c>
      <c r="J46" s="38">
        <f t="shared" si="23"/>
        <v>0</v>
      </c>
      <c r="K46" s="38">
        <f t="shared" si="23"/>
        <v>0</v>
      </c>
      <c r="L46" s="38">
        <f t="shared" si="23"/>
        <v>0</v>
      </c>
      <c r="M46" s="37">
        <f t="shared" si="2"/>
        <v>0</v>
      </c>
      <c r="N46" s="38" t="s">
        <v>20</v>
      </c>
      <c r="P46" s="35"/>
    </row>
    <row r="47" spans="1:16" ht="15.95" customHeight="1" x14ac:dyDescent="0.15">
      <c r="A47" s="17"/>
      <c r="B47" s="18" t="s">
        <v>40</v>
      </c>
      <c r="C47" s="11" t="s">
        <v>18</v>
      </c>
      <c r="D47" s="37">
        <v>383.4</v>
      </c>
      <c r="E47" s="37">
        <v>0.1</v>
      </c>
      <c r="F47" s="37">
        <v>0</v>
      </c>
      <c r="G47" s="37">
        <v>0.4</v>
      </c>
      <c r="H47" s="37">
        <v>0</v>
      </c>
      <c r="I47" s="37">
        <v>4.7</v>
      </c>
      <c r="J47" s="37">
        <v>7.5</v>
      </c>
      <c r="K47" s="37">
        <v>0.9</v>
      </c>
      <c r="L47" s="37">
        <v>0</v>
      </c>
      <c r="M47" s="37">
        <f t="shared" si="2"/>
        <v>13.6</v>
      </c>
      <c r="N47" s="37">
        <f>SUM(M47,D47)</f>
        <v>397</v>
      </c>
      <c r="P47" s="35"/>
    </row>
    <row r="48" spans="1:16" ht="15.95" customHeight="1" x14ac:dyDescent="0.15">
      <c r="A48" s="13"/>
      <c r="B48" s="19"/>
      <c r="C48" s="15" t="s">
        <v>19</v>
      </c>
      <c r="D48" s="38" t="s">
        <v>20</v>
      </c>
      <c r="E48" s="38">
        <f t="shared" ref="E48:L48" si="24">IF($M47=0,0,E47/$M47%)</f>
        <v>0.73529411764705876</v>
      </c>
      <c r="F48" s="38">
        <f t="shared" si="24"/>
        <v>0</v>
      </c>
      <c r="G48" s="38">
        <f t="shared" si="24"/>
        <v>2.9411764705882351</v>
      </c>
      <c r="H48" s="38">
        <f t="shared" si="24"/>
        <v>0</v>
      </c>
      <c r="I48" s="38">
        <f t="shared" si="24"/>
        <v>34.558823529411761</v>
      </c>
      <c r="J48" s="38">
        <f t="shared" si="24"/>
        <v>55.147058823529406</v>
      </c>
      <c r="K48" s="38">
        <f t="shared" si="24"/>
        <v>6.617647058823529</v>
      </c>
      <c r="L48" s="38">
        <f t="shared" si="24"/>
        <v>0</v>
      </c>
      <c r="M48" s="37">
        <f t="shared" si="2"/>
        <v>100</v>
      </c>
      <c r="N48" s="38" t="s">
        <v>20</v>
      </c>
      <c r="P48" s="35"/>
    </row>
    <row r="49" spans="1:16" ht="15.95" customHeight="1" x14ac:dyDescent="0.15">
      <c r="A49" s="17"/>
      <c r="B49" s="18" t="s">
        <v>41</v>
      </c>
      <c r="C49" s="11" t="s">
        <v>18</v>
      </c>
      <c r="D49" s="37">
        <v>0</v>
      </c>
      <c r="E49" s="37"/>
      <c r="F49" s="37"/>
      <c r="G49" s="37"/>
      <c r="H49" s="37"/>
      <c r="I49" s="37"/>
      <c r="J49" s="37"/>
      <c r="K49" s="37"/>
      <c r="L49" s="37"/>
      <c r="M49" s="37">
        <f t="shared" si="2"/>
        <v>0</v>
      </c>
      <c r="N49" s="37">
        <f>SUM(M49,D49)</f>
        <v>0</v>
      </c>
      <c r="P49" s="35"/>
    </row>
    <row r="50" spans="1:16" ht="15.95" customHeight="1" x14ac:dyDescent="0.15">
      <c r="A50" s="13"/>
      <c r="B50" s="19"/>
      <c r="C50" s="15" t="s">
        <v>19</v>
      </c>
      <c r="D50" s="38" t="s">
        <v>20</v>
      </c>
      <c r="E50" s="38">
        <f t="shared" ref="E50:L50" si="25">IF($M49=0,0,E49/$M49%)</f>
        <v>0</v>
      </c>
      <c r="F50" s="38">
        <f t="shared" si="25"/>
        <v>0</v>
      </c>
      <c r="G50" s="38">
        <f t="shared" si="25"/>
        <v>0</v>
      </c>
      <c r="H50" s="38">
        <f t="shared" si="25"/>
        <v>0</v>
      </c>
      <c r="I50" s="38">
        <f t="shared" si="25"/>
        <v>0</v>
      </c>
      <c r="J50" s="38">
        <f t="shared" si="25"/>
        <v>0</v>
      </c>
      <c r="K50" s="38">
        <f t="shared" si="25"/>
        <v>0</v>
      </c>
      <c r="L50" s="38">
        <f t="shared" si="25"/>
        <v>0</v>
      </c>
      <c r="M50" s="37">
        <f t="shared" si="2"/>
        <v>0</v>
      </c>
      <c r="N50" s="38" t="s">
        <v>20</v>
      </c>
      <c r="P50" s="35"/>
    </row>
    <row r="51" spans="1:16" ht="15.95" customHeight="1" x14ac:dyDescent="0.15">
      <c r="A51" s="17"/>
      <c r="B51" s="18" t="s">
        <v>42</v>
      </c>
      <c r="C51" s="11" t="s">
        <v>18</v>
      </c>
      <c r="D51" s="37">
        <v>2576.1</v>
      </c>
      <c r="E51" s="37">
        <v>4.2</v>
      </c>
      <c r="F51" s="37"/>
      <c r="G51" s="37"/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f t="shared" si="2"/>
        <v>4.2</v>
      </c>
      <c r="N51" s="37">
        <f>SUM(M51,D51)</f>
        <v>2580.2999999999997</v>
      </c>
      <c r="P51" s="35"/>
    </row>
    <row r="52" spans="1:16" ht="15.95" customHeight="1" x14ac:dyDescent="0.15">
      <c r="A52" s="13"/>
      <c r="B52" s="19"/>
      <c r="C52" s="15" t="s">
        <v>19</v>
      </c>
      <c r="D52" s="38" t="s">
        <v>20</v>
      </c>
      <c r="E52" s="38">
        <f t="shared" ref="E52:L52" si="26">IF($M51=0,0,E51/$M51%)</f>
        <v>100</v>
      </c>
      <c r="F52" s="38">
        <f t="shared" si="26"/>
        <v>0</v>
      </c>
      <c r="G52" s="38">
        <f t="shared" si="26"/>
        <v>0</v>
      </c>
      <c r="H52" s="38">
        <f t="shared" si="26"/>
        <v>0</v>
      </c>
      <c r="I52" s="38">
        <f t="shared" si="26"/>
        <v>0</v>
      </c>
      <c r="J52" s="38">
        <f t="shared" si="26"/>
        <v>0</v>
      </c>
      <c r="K52" s="38">
        <f t="shared" si="26"/>
        <v>0</v>
      </c>
      <c r="L52" s="38">
        <f t="shared" si="26"/>
        <v>0</v>
      </c>
      <c r="M52" s="37">
        <f t="shared" si="2"/>
        <v>100</v>
      </c>
      <c r="N52" s="38" t="s">
        <v>20</v>
      </c>
      <c r="P52" s="35"/>
    </row>
    <row r="53" spans="1:16" ht="15.95" customHeight="1" x14ac:dyDescent="0.15">
      <c r="A53" s="17"/>
      <c r="B53" s="18" t="s">
        <v>43</v>
      </c>
      <c r="C53" s="11" t="s">
        <v>18</v>
      </c>
      <c r="D53" s="37">
        <v>0</v>
      </c>
      <c r="E53" s="37"/>
      <c r="F53" s="37"/>
      <c r="G53" s="37"/>
      <c r="H53" s="37"/>
      <c r="I53" s="37"/>
      <c r="J53" s="37"/>
      <c r="K53" s="37"/>
      <c r="L53" s="37"/>
      <c r="M53" s="37">
        <f t="shared" si="2"/>
        <v>0</v>
      </c>
      <c r="N53" s="37">
        <f>SUM(M53,D53)</f>
        <v>0</v>
      </c>
      <c r="P53" s="35"/>
    </row>
    <row r="54" spans="1:16" ht="15.95" customHeight="1" x14ac:dyDescent="0.15">
      <c r="A54" s="13"/>
      <c r="B54" s="19"/>
      <c r="C54" s="15" t="s">
        <v>19</v>
      </c>
      <c r="D54" s="38" t="s">
        <v>20</v>
      </c>
      <c r="E54" s="38">
        <f t="shared" ref="E54:L54" si="27">IF($M53=0,0,E53/$M53%)</f>
        <v>0</v>
      </c>
      <c r="F54" s="38">
        <f t="shared" si="27"/>
        <v>0</v>
      </c>
      <c r="G54" s="38">
        <f t="shared" si="27"/>
        <v>0</v>
      </c>
      <c r="H54" s="38">
        <f t="shared" si="27"/>
        <v>0</v>
      </c>
      <c r="I54" s="38">
        <f t="shared" si="27"/>
        <v>0</v>
      </c>
      <c r="J54" s="38">
        <f t="shared" si="27"/>
        <v>0</v>
      </c>
      <c r="K54" s="38">
        <f t="shared" si="27"/>
        <v>0</v>
      </c>
      <c r="L54" s="38">
        <f t="shared" si="27"/>
        <v>0</v>
      </c>
      <c r="M54" s="37">
        <f t="shared" si="2"/>
        <v>0</v>
      </c>
      <c r="N54" s="38" t="s">
        <v>20</v>
      </c>
      <c r="P54" s="35"/>
    </row>
    <row r="55" spans="1:16" ht="15.95" customHeight="1" x14ac:dyDescent="0.15">
      <c r="A55" s="17"/>
      <c r="B55" s="18" t="s">
        <v>44</v>
      </c>
      <c r="C55" s="11" t="s">
        <v>18</v>
      </c>
      <c r="D55" s="37">
        <v>2990.9</v>
      </c>
      <c r="E55" s="37">
        <v>41.9</v>
      </c>
      <c r="F55" s="37">
        <v>0</v>
      </c>
      <c r="G55" s="37">
        <v>595.6</v>
      </c>
      <c r="H55" s="37">
        <v>108.6</v>
      </c>
      <c r="I55" s="37">
        <v>0</v>
      </c>
      <c r="J55" s="37">
        <v>0</v>
      </c>
      <c r="K55" s="37">
        <v>0</v>
      </c>
      <c r="L55" s="37">
        <v>0</v>
      </c>
      <c r="M55" s="37">
        <f t="shared" si="2"/>
        <v>746.1</v>
      </c>
      <c r="N55" s="37">
        <f>SUM(M55,D55)</f>
        <v>3737</v>
      </c>
      <c r="P55" s="35"/>
    </row>
    <row r="56" spans="1:16" ht="15.95" customHeight="1" x14ac:dyDescent="0.15">
      <c r="A56" s="13"/>
      <c r="B56" s="19"/>
      <c r="C56" s="15" t="s">
        <v>19</v>
      </c>
      <c r="D56" s="38" t="s">
        <v>20</v>
      </c>
      <c r="E56" s="38">
        <f t="shared" ref="E56:L56" si="28">IF($M55=0,0,E55/$M55%)</f>
        <v>5.6158691864361341</v>
      </c>
      <c r="F56" s="38">
        <f t="shared" si="28"/>
        <v>0</v>
      </c>
      <c r="G56" s="38">
        <f t="shared" si="28"/>
        <v>79.828441227717462</v>
      </c>
      <c r="H56" s="38">
        <f t="shared" si="28"/>
        <v>14.5556895858464</v>
      </c>
      <c r="I56" s="38">
        <f t="shared" si="28"/>
        <v>0</v>
      </c>
      <c r="J56" s="38">
        <f t="shared" si="28"/>
        <v>0</v>
      </c>
      <c r="K56" s="38">
        <f t="shared" si="28"/>
        <v>0</v>
      </c>
      <c r="L56" s="38">
        <f t="shared" si="28"/>
        <v>0</v>
      </c>
      <c r="M56" s="37">
        <f t="shared" si="2"/>
        <v>99.999999999999986</v>
      </c>
      <c r="N56" s="38" t="s">
        <v>20</v>
      </c>
      <c r="P56" s="35"/>
    </row>
    <row r="57" spans="1:16" ht="15.95" customHeight="1" x14ac:dyDescent="0.15">
      <c r="A57" s="17"/>
      <c r="B57" s="18" t="s">
        <v>45</v>
      </c>
      <c r="C57" s="11" t="s">
        <v>18</v>
      </c>
      <c r="D57" s="37"/>
      <c r="E57" s="37">
        <v>0</v>
      </c>
      <c r="F57" s="37">
        <v>0</v>
      </c>
      <c r="G57" s="37"/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f t="shared" si="2"/>
        <v>0</v>
      </c>
      <c r="N57" s="37">
        <f>SUM(M57,D57)</f>
        <v>0</v>
      </c>
      <c r="P57" s="35"/>
    </row>
    <row r="58" spans="1:16" ht="15.95" customHeight="1" x14ac:dyDescent="0.15">
      <c r="A58" s="13"/>
      <c r="B58" s="19"/>
      <c r="C58" s="15" t="s">
        <v>19</v>
      </c>
      <c r="D58" s="38" t="s">
        <v>20</v>
      </c>
      <c r="E58" s="38">
        <f t="shared" ref="E58:L58" si="29">IF($M57=0,0,E57/$M57%)</f>
        <v>0</v>
      </c>
      <c r="F58" s="38">
        <f t="shared" si="29"/>
        <v>0</v>
      </c>
      <c r="G58" s="38">
        <f t="shared" si="29"/>
        <v>0</v>
      </c>
      <c r="H58" s="38">
        <f t="shared" si="29"/>
        <v>0</v>
      </c>
      <c r="I58" s="38">
        <f t="shared" si="29"/>
        <v>0</v>
      </c>
      <c r="J58" s="38">
        <f t="shared" si="29"/>
        <v>0</v>
      </c>
      <c r="K58" s="38">
        <f t="shared" si="29"/>
        <v>0</v>
      </c>
      <c r="L58" s="38">
        <f t="shared" si="29"/>
        <v>0</v>
      </c>
      <c r="M58" s="37">
        <f t="shared" si="2"/>
        <v>0</v>
      </c>
      <c r="N58" s="38" t="s">
        <v>20</v>
      </c>
      <c r="P58" s="35"/>
    </row>
    <row r="59" spans="1:16" ht="15.95" customHeight="1" x14ac:dyDescent="0.15">
      <c r="A59" s="17"/>
      <c r="B59" s="18" t="s">
        <v>46</v>
      </c>
      <c r="C59" s="11" t="s">
        <v>18</v>
      </c>
      <c r="D59" s="37">
        <v>703.5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f t="shared" si="2"/>
        <v>0</v>
      </c>
      <c r="N59" s="37">
        <f>SUM(M59,D59)</f>
        <v>703.5</v>
      </c>
      <c r="P59" s="35"/>
    </row>
    <row r="60" spans="1:16" ht="15.95" customHeight="1" x14ac:dyDescent="0.15">
      <c r="A60" s="13"/>
      <c r="B60" s="19"/>
      <c r="C60" s="15" t="s">
        <v>19</v>
      </c>
      <c r="D60" s="38" t="s">
        <v>20</v>
      </c>
      <c r="E60" s="38">
        <f t="shared" ref="E60:L60" si="30">IF($M59=0,0,E59/$M59%)</f>
        <v>0</v>
      </c>
      <c r="F60" s="38">
        <f t="shared" si="30"/>
        <v>0</v>
      </c>
      <c r="G60" s="38">
        <f t="shared" si="30"/>
        <v>0</v>
      </c>
      <c r="H60" s="38">
        <f t="shared" si="30"/>
        <v>0</v>
      </c>
      <c r="I60" s="38">
        <f t="shared" si="30"/>
        <v>0</v>
      </c>
      <c r="J60" s="38">
        <f t="shared" si="30"/>
        <v>0</v>
      </c>
      <c r="K60" s="38">
        <f t="shared" si="30"/>
        <v>0</v>
      </c>
      <c r="L60" s="38">
        <f t="shared" si="30"/>
        <v>0</v>
      </c>
      <c r="M60" s="37">
        <f t="shared" si="2"/>
        <v>0</v>
      </c>
      <c r="N60" s="38" t="s">
        <v>20</v>
      </c>
      <c r="P60" s="35"/>
    </row>
    <row r="61" spans="1:16" ht="15.95" customHeight="1" x14ac:dyDescent="0.15">
      <c r="A61" s="17"/>
      <c r="B61" s="18" t="s">
        <v>47</v>
      </c>
      <c r="C61" s="11" t="s">
        <v>18</v>
      </c>
      <c r="D61" s="37">
        <v>0</v>
      </c>
      <c r="E61" s="37"/>
      <c r="F61" s="37"/>
      <c r="G61" s="37"/>
      <c r="H61" s="37"/>
      <c r="I61" s="37"/>
      <c r="J61" s="37"/>
      <c r="K61" s="37"/>
      <c r="L61" s="37"/>
      <c r="M61" s="37">
        <f t="shared" si="2"/>
        <v>0</v>
      </c>
      <c r="N61" s="37">
        <f>SUM(M61,D61)</f>
        <v>0</v>
      </c>
      <c r="P61" s="35"/>
    </row>
    <row r="62" spans="1:16" ht="15.95" customHeight="1" x14ac:dyDescent="0.15">
      <c r="A62" s="13"/>
      <c r="B62" s="19"/>
      <c r="C62" s="15" t="s">
        <v>19</v>
      </c>
      <c r="D62" s="38" t="s">
        <v>20</v>
      </c>
      <c r="E62" s="38">
        <f t="shared" ref="E62:L62" si="31">IF($M61=0,0,E61/$M61%)</f>
        <v>0</v>
      </c>
      <c r="F62" s="38">
        <f t="shared" si="31"/>
        <v>0</v>
      </c>
      <c r="G62" s="38">
        <f t="shared" si="31"/>
        <v>0</v>
      </c>
      <c r="H62" s="38">
        <f t="shared" si="31"/>
        <v>0</v>
      </c>
      <c r="I62" s="38">
        <f t="shared" si="31"/>
        <v>0</v>
      </c>
      <c r="J62" s="38">
        <f t="shared" si="31"/>
        <v>0</v>
      </c>
      <c r="K62" s="38">
        <f t="shared" si="31"/>
        <v>0</v>
      </c>
      <c r="L62" s="38">
        <f t="shared" si="31"/>
        <v>0</v>
      </c>
      <c r="M62" s="37">
        <f t="shared" si="2"/>
        <v>0</v>
      </c>
      <c r="N62" s="38" t="s">
        <v>20</v>
      </c>
      <c r="P62" s="35"/>
    </row>
    <row r="63" spans="1:16" ht="15.95" customHeight="1" x14ac:dyDescent="0.15">
      <c r="A63" s="17"/>
      <c r="B63" s="18" t="s">
        <v>48</v>
      </c>
      <c r="C63" s="11" t="s">
        <v>18</v>
      </c>
      <c r="D63" s="37">
        <v>65.3</v>
      </c>
      <c r="E63" s="37"/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f t="shared" si="2"/>
        <v>0</v>
      </c>
      <c r="N63" s="37">
        <f>SUM(M63,D63)</f>
        <v>65.3</v>
      </c>
      <c r="P63" s="35"/>
    </row>
    <row r="64" spans="1:16" ht="15.95" customHeight="1" x14ac:dyDescent="0.15">
      <c r="A64" s="13"/>
      <c r="B64" s="19"/>
      <c r="C64" s="15" t="s">
        <v>19</v>
      </c>
      <c r="D64" s="38" t="s">
        <v>20</v>
      </c>
      <c r="E64" s="38">
        <f t="shared" ref="E64:L64" si="32">IF($M63=0,0,E63/$M63%)</f>
        <v>0</v>
      </c>
      <c r="F64" s="38">
        <f t="shared" si="32"/>
        <v>0</v>
      </c>
      <c r="G64" s="38">
        <f t="shared" si="32"/>
        <v>0</v>
      </c>
      <c r="H64" s="38">
        <f t="shared" si="32"/>
        <v>0</v>
      </c>
      <c r="I64" s="38">
        <f t="shared" si="32"/>
        <v>0</v>
      </c>
      <c r="J64" s="38">
        <f t="shared" si="32"/>
        <v>0</v>
      </c>
      <c r="K64" s="38">
        <f t="shared" si="32"/>
        <v>0</v>
      </c>
      <c r="L64" s="38">
        <f t="shared" si="32"/>
        <v>0</v>
      </c>
      <c r="M64" s="37">
        <f t="shared" si="2"/>
        <v>0</v>
      </c>
      <c r="N64" s="38" t="s">
        <v>20</v>
      </c>
      <c r="P64" s="35"/>
    </row>
    <row r="65" spans="1:16" ht="15.95" customHeight="1" x14ac:dyDescent="0.15">
      <c r="A65" s="17"/>
      <c r="B65" s="18" t="s">
        <v>49</v>
      </c>
      <c r="C65" s="11" t="s">
        <v>18</v>
      </c>
      <c r="D65" s="37">
        <v>0</v>
      </c>
      <c r="E65" s="37"/>
      <c r="F65" s="37"/>
      <c r="G65" s="37"/>
      <c r="H65" s="37"/>
      <c r="I65" s="37"/>
      <c r="J65" s="37"/>
      <c r="K65" s="37"/>
      <c r="L65" s="37"/>
      <c r="M65" s="37">
        <f t="shared" si="2"/>
        <v>0</v>
      </c>
      <c r="N65" s="37">
        <f>SUM(M65,D65)</f>
        <v>0</v>
      </c>
      <c r="P65" s="35"/>
    </row>
    <row r="66" spans="1:16" ht="15.95" customHeight="1" x14ac:dyDescent="0.15">
      <c r="A66" s="13"/>
      <c r="B66" s="19"/>
      <c r="C66" s="15" t="s">
        <v>19</v>
      </c>
      <c r="D66" s="38" t="s">
        <v>20</v>
      </c>
      <c r="E66" s="38">
        <f t="shared" ref="E66:L66" si="33">IF($M65=0,0,E65/$M65%)</f>
        <v>0</v>
      </c>
      <c r="F66" s="38">
        <f t="shared" si="33"/>
        <v>0</v>
      </c>
      <c r="G66" s="38">
        <f t="shared" si="33"/>
        <v>0</v>
      </c>
      <c r="H66" s="38">
        <f t="shared" si="33"/>
        <v>0</v>
      </c>
      <c r="I66" s="38">
        <f t="shared" si="33"/>
        <v>0</v>
      </c>
      <c r="J66" s="38">
        <f t="shared" si="33"/>
        <v>0</v>
      </c>
      <c r="K66" s="38">
        <f t="shared" si="33"/>
        <v>0</v>
      </c>
      <c r="L66" s="38">
        <f t="shared" si="33"/>
        <v>0</v>
      </c>
      <c r="M66" s="37">
        <f t="shared" si="2"/>
        <v>0</v>
      </c>
      <c r="N66" s="38" t="s">
        <v>20</v>
      </c>
      <c r="P66" s="35"/>
    </row>
    <row r="67" spans="1:16" ht="15.95" customHeight="1" x14ac:dyDescent="0.15">
      <c r="A67" s="17"/>
      <c r="B67" s="18" t="s">
        <v>50</v>
      </c>
      <c r="C67" s="11" t="s">
        <v>18</v>
      </c>
      <c r="D67" s="37">
        <v>105.8</v>
      </c>
      <c r="E67" s="37"/>
      <c r="F67" s="37"/>
      <c r="G67" s="37"/>
      <c r="H67" s="37"/>
      <c r="I67" s="37"/>
      <c r="J67" s="37"/>
      <c r="K67" s="37"/>
      <c r="L67" s="37"/>
      <c r="M67" s="37">
        <f t="shared" si="2"/>
        <v>0</v>
      </c>
      <c r="N67" s="37">
        <f>SUM(M67,D67)</f>
        <v>105.8</v>
      </c>
      <c r="P67" s="35"/>
    </row>
    <row r="68" spans="1:16" ht="15.95" customHeight="1" x14ac:dyDescent="0.15">
      <c r="A68" s="13"/>
      <c r="B68" s="19"/>
      <c r="C68" s="15" t="s">
        <v>19</v>
      </c>
      <c r="D68" s="38" t="s">
        <v>20</v>
      </c>
      <c r="E68" s="38">
        <f t="shared" ref="E68:L68" si="34">IF($M67=0,0,E67/$M67%)</f>
        <v>0</v>
      </c>
      <c r="F68" s="38">
        <f t="shared" si="34"/>
        <v>0</v>
      </c>
      <c r="G68" s="38">
        <f t="shared" si="34"/>
        <v>0</v>
      </c>
      <c r="H68" s="38">
        <f t="shared" si="34"/>
        <v>0</v>
      </c>
      <c r="I68" s="38">
        <f t="shared" si="34"/>
        <v>0</v>
      </c>
      <c r="J68" s="38">
        <f t="shared" si="34"/>
        <v>0</v>
      </c>
      <c r="K68" s="38">
        <f t="shared" si="34"/>
        <v>0</v>
      </c>
      <c r="L68" s="38">
        <f t="shared" si="34"/>
        <v>0</v>
      </c>
      <c r="M68" s="37">
        <f t="shared" si="2"/>
        <v>0</v>
      </c>
      <c r="N68" s="38" t="s">
        <v>20</v>
      </c>
      <c r="P68" s="35"/>
    </row>
    <row r="69" spans="1:16" ht="15.95" customHeight="1" x14ac:dyDescent="0.15">
      <c r="A69" s="17"/>
      <c r="B69" s="18" t="s">
        <v>51</v>
      </c>
      <c r="C69" s="11" t="s">
        <v>18</v>
      </c>
      <c r="D69" s="37">
        <v>0</v>
      </c>
      <c r="E69" s="37"/>
      <c r="F69" s="37"/>
      <c r="G69" s="37"/>
      <c r="H69" s="37"/>
      <c r="I69" s="37"/>
      <c r="J69" s="37"/>
      <c r="K69" s="37"/>
      <c r="L69" s="37"/>
      <c r="M69" s="37">
        <f t="shared" si="2"/>
        <v>0</v>
      </c>
      <c r="N69" s="37">
        <f>SUM(M69,D69)</f>
        <v>0</v>
      </c>
      <c r="P69" s="35"/>
    </row>
    <row r="70" spans="1:16" ht="15.95" customHeight="1" x14ac:dyDescent="0.15">
      <c r="A70" s="13"/>
      <c r="B70" s="19"/>
      <c r="C70" s="15" t="s">
        <v>19</v>
      </c>
      <c r="D70" s="38" t="s">
        <v>20</v>
      </c>
      <c r="E70" s="38">
        <f t="shared" ref="E70:L70" si="35">IF($M69=0,0,E69/$M69%)</f>
        <v>0</v>
      </c>
      <c r="F70" s="38">
        <f t="shared" si="35"/>
        <v>0</v>
      </c>
      <c r="G70" s="38">
        <f t="shared" si="35"/>
        <v>0</v>
      </c>
      <c r="H70" s="38">
        <f t="shared" si="35"/>
        <v>0</v>
      </c>
      <c r="I70" s="38">
        <f t="shared" si="35"/>
        <v>0</v>
      </c>
      <c r="J70" s="38">
        <f t="shared" si="35"/>
        <v>0</v>
      </c>
      <c r="K70" s="38">
        <f t="shared" si="35"/>
        <v>0</v>
      </c>
      <c r="L70" s="38">
        <f t="shared" si="35"/>
        <v>0</v>
      </c>
      <c r="M70" s="37">
        <f t="shared" si="2"/>
        <v>0</v>
      </c>
      <c r="N70" s="38" t="s">
        <v>20</v>
      </c>
      <c r="P70" s="35"/>
    </row>
    <row r="71" spans="1:16" ht="15.95" customHeight="1" x14ac:dyDescent="0.15">
      <c r="A71" s="17"/>
      <c r="B71" s="18" t="s">
        <v>52</v>
      </c>
      <c r="C71" s="11" t="s">
        <v>18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/>
      <c r="J71" s="37">
        <v>0</v>
      </c>
      <c r="K71" s="37">
        <v>0</v>
      </c>
      <c r="L71" s="37">
        <v>0</v>
      </c>
      <c r="M71" s="37">
        <f t="shared" si="2"/>
        <v>0</v>
      </c>
      <c r="N71" s="37">
        <f>SUM(M71,D71)</f>
        <v>0</v>
      </c>
      <c r="P71" s="35"/>
    </row>
    <row r="72" spans="1:16" ht="15.95" customHeight="1" x14ac:dyDescent="0.15">
      <c r="A72" s="13"/>
      <c r="B72" s="19"/>
      <c r="C72" s="15" t="s">
        <v>19</v>
      </c>
      <c r="D72" s="38" t="s">
        <v>20</v>
      </c>
      <c r="E72" s="38">
        <f t="shared" ref="E72:L72" si="36">IF($M71=0,0,E71/$M71%)</f>
        <v>0</v>
      </c>
      <c r="F72" s="38">
        <f t="shared" si="36"/>
        <v>0</v>
      </c>
      <c r="G72" s="38">
        <f t="shared" si="36"/>
        <v>0</v>
      </c>
      <c r="H72" s="38">
        <f t="shared" si="36"/>
        <v>0</v>
      </c>
      <c r="I72" s="38">
        <f t="shared" si="36"/>
        <v>0</v>
      </c>
      <c r="J72" s="38">
        <f t="shared" si="36"/>
        <v>0</v>
      </c>
      <c r="K72" s="38">
        <f t="shared" si="36"/>
        <v>0</v>
      </c>
      <c r="L72" s="38">
        <f t="shared" si="36"/>
        <v>0</v>
      </c>
      <c r="M72" s="37">
        <f t="shared" si="2"/>
        <v>0</v>
      </c>
      <c r="N72" s="38" t="s">
        <v>20</v>
      </c>
      <c r="P72" s="35"/>
    </row>
    <row r="73" spans="1:16" ht="15.95" customHeight="1" x14ac:dyDescent="0.15">
      <c r="A73" s="17"/>
      <c r="B73" s="18" t="s">
        <v>53</v>
      </c>
      <c r="C73" s="11" t="s">
        <v>18</v>
      </c>
      <c r="D73" s="37">
        <v>29.1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f t="shared" si="2"/>
        <v>0</v>
      </c>
      <c r="N73" s="37">
        <f>SUM(M73,D73)</f>
        <v>29.1</v>
      </c>
      <c r="P73" s="35"/>
    </row>
    <row r="74" spans="1:16" ht="15.95" customHeight="1" x14ac:dyDescent="0.15">
      <c r="A74" s="13"/>
      <c r="B74" s="19"/>
      <c r="C74" s="15" t="s">
        <v>19</v>
      </c>
      <c r="D74" s="38" t="s">
        <v>20</v>
      </c>
      <c r="E74" s="38">
        <f t="shared" ref="E74:L74" si="37">IF($M73=0,0,E73/$M73%)</f>
        <v>0</v>
      </c>
      <c r="F74" s="38">
        <f t="shared" si="37"/>
        <v>0</v>
      </c>
      <c r="G74" s="38">
        <f t="shared" si="37"/>
        <v>0</v>
      </c>
      <c r="H74" s="38">
        <f t="shared" si="37"/>
        <v>0</v>
      </c>
      <c r="I74" s="38">
        <f t="shared" si="37"/>
        <v>0</v>
      </c>
      <c r="J74" s="38">
        <f t="shared" si="37"/>
        <v>0</v>
      </c>
      <c r="K74" s="38">
        <f t="shared" si="37"/>
        <v>0</v>
      </c>
      <c r="L74" s="38">
        <f t="shared" si="37"/>
        <v>0</v>
      </c>
      <c r="M74" s="37">
        <f t="shared" si="2"/>
        <v>0</v>
      </c>
      <c r="N74" s="38" t="s">
        <v>20</v>
      </c>
      <c r="P74" s="35"/>
    </row>
    <row r="75" spans="1:16" ht="15.95" customHeight="1" x14ac:dyDescent="0.15">
      <c r="A75" s="17"/>
      <c r="B75" s="18" t="s">
        <v>54</v>
      </c>
      <c r="C75" s="11" t="s">
        <v>18</v>
      </c>
      <c r="D75" s="37">
        <v>98.2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/>
      <c r="K75" s="37">
        <v>0</v>
      </c>
      <c r="L75" s="37">
        <v>0</v>
      </c>
      <c r="M75" s="37">
        <f t="shared" si="2"/>
        <v>0</v>
      </c>
      <c r="N75" s="37">
        <f>SUM(M75,D75)</f>
        <v>98.2</v>
      </c>
      <c r="P75" s="35"/>
    </row>
    <row r="76" spans="1:16" ht="15.95" customHeight="1" x14ac:dyDescent="0.15">
      <c r="A76" s="13"/>
      <c r="B76" s="19"/>
      <c r="C76" s="15" t="s">
        <v>19</v>
      </c>
      <c r="D76" s="38" t="s">
        <v>20</v>
      </c>
      <c r="E76" s="38">
        <f t="shared" ref="E76:L76" si="38">IF($M75=0,0,E75/$M75%)</f>
        <v>0</v>
      </c>
      <c r="F76" s="38">
        <f t="shared" si="38"/>
        <v>0</v>
      </c>
      <c r="G76" s="38">
        <f t="shared" si="38"/>
        <v>0</v>
      </c>
      <c r="H76" s="38">
        <f t="shared" si="38"/>
        <v>0</v>
      </c>
      <c r="I76" s="38">
        <f t="shared" si="38"/>
        <v>0</v>
      </c>
      <c r="J76" s="38">
        <f t="shared" si="38"/>
        <v>0</v>
      </c>
      <c r="K76" s="38">
        <f t="shared" si="38"/>
        <v>0</v>
      </c>
      <c r="L76" s="38">
        <f t="shared" si="38"/>
        <v>0</v>
      </c>
      <c r="M76" s="37">
        <f t="shared" si="2"/>
        <v>0</v>
      </c>
      <c r="N76" s="38" t="s">
        <v>20</v>
      </c>
      <c r="P76" s="35"/>
    </row>
    <row r="77" spans="1:16" ht="15.95" customHeight="1" x14ac:dyDescent="0.15">
      <c r="A77" s="17"/>
      <c r="B77" s="18" t="s">
        <v>55</v>
      </c>
      <c r="C77" s="11" t="s">
        <v>18</v>
      </c>
      <c r="D77" s="37">
        <v>53.2</v>
      </c>
      <c r="E77" s="37">
        <v>2.9</v>
      </c>
      <c r="F77" s="37"/>
      <c r="G77" s="37"/>
      <c r="H77" s="37"/>
      <c r="I77" s="37">
        <v>0</v>
      </c>
      <c r="J77" s="37">
        <v>0</v>
      </c>
      <c r="K77" s="37">
        <v>0</v>
      </c>
      <c r="L77" s="37"/>
      <c r="M77" s="37">
        <f t="shared" si="2"/>
        <v>2.9</v>
      </c>
      <c r="N77" s="37">
        <f>SUM(M77,D77)</f>
        <v>56.1</v>
      </c>
      <c r="P77" s="35"/>
    </row>
    <row r="78" spans="1:16" ht="15.95" customHeight="1" x14ac:dyDescent="0.15">
      <c r="A78" s="13"/>
      <c r="B78" s="19"/>
      <c r="C78" s="15" t="s">
        <v>19</v>
      </c>
      <c r="D78" s="38" t="s">
        <v>20</v>
      </c>
      <c r="E78" s="38">
        <f t="shared" ref="E78:L78" si="39">IF($M77=0,0,E77/$M77%)</f>
        <v>100</v>
      </c>
      <c r="F78" s="38">
        <f t="shared" si="39"/>
        <v>0</v>
      </c>
      <c r="G78" s="38">
        <f t="shared" si="39"/>
        <v>0</v>
      </c>
      <c r="H78" s="38">
        <f t="shared" si="39"/>
        <v>0</v>
      </c>
      <c r="I78" s="38">
        <f t="shared" si="39"/>
        <v>0</v>
      </c>
      <c r="J78" s="38">
        <f t="shared" si="39"/>
        <v>0</v>
      </c>
      <c r="K78" s="38">
        <f t="shared" si="39"/>
        <v>0</v>
      </c>
      <c r="L78" s="38">
        <f t="shared" si="39"/>
        <v>0</v>
      </c>
      <c r="M78" s="37">
        <f t="shared" si="2"/>
        <v>100</v>
      </c>
      <c r="N78" s="38" t="s">
        <v>20</v>
      </c>
      <c r="P78" s="35"/>
    </row>
    <row r="79" spans="1:16" ht="15.75" customHeight="1" x14ac:dyDescent="0.15">
      <c r="A79" s="17"/>
      <c r="B79" s="18" t="s">
        <v>56</v>
      </c>
      <c r="C79" s="11" t="s">
        <v>18</v>
      </c>
      <c r="D79" s="37"/>
      <c r="E79" s="37"/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f t="shared" si="2"/>
        <v>0</v>
      </c>
      <c r="N79" s="37">
        <f>SUM(M79,D79)</f>
        <v>0</v>
      </c>
      <c r="P79" s="35"/>
    </row>
    <row r="80" spans="1:16" ht="15.75" customHeight="1" x14ac:dyDescent="0.15">
      <c r="A80" s="13"/>
      <c r="B80" s="19"/>
      <c r="C80" s="15" t="s">
        <v>19</v>
      </c>
      <c r="D80" s="38" t="s">
        <v>20</v>
      </c>
      <c r="E80" s="38">
        <f t="shared" ref="E80:L80" si="40">IF($M79=0,0,E79/$M79%)</f>
        <v>0</v>
      </c>
      <c r="F80" s="38">
        <f t="shared" si="40"/>
        <v>0</v>
      </c>
      <c r="G80" s="38">
        <f t="shared" si="40"/>
        <v>0</v>
      </c>
      <c r="H80" s="38">
        <f t="shared" si="40"/>
        <v>0</v>
      </c>
      <c r="I80" s="38">
        <f t="shared" si="40"/>
        <v>0</v>
      </c>
      <c r="J80" s="38">
        <f t="shared" si="40"/>
        <v>0</v>
      </c>
      <c r="K80" s="38">
        <f t="shared" si="40"/>
        <v>0</v>
      </c>
      <c r="L80" s="38">
        <f t="shared" si="40"/>
        <v>0</v>
      </c>
      <c r="M80" s="37">
        <f t="shared" si="2"/>
        <v>0</v>
      </c>
      <c r="N80" s="38" t="s">
        <v>20</v>
      </c>
      <c r="P80" s="35"/>
    </row>
    <row r="81" spans="1:16" ht="15.75" customHeight="1" x14ac:dyDescent="0.15">
      <c r="A81" s="9" t="s">
        <v>57</v>
      </c>
      <c r="B81" s="10"/>
      <c r="C81" s="11" t="s">
        <v>18</v>
      </c>
      <c r="D81" s="37">
        <f>SUMIF($C$83:$C$102,"出荷量",D83:D102)</f>
        <v>11.6</v>
      </c>
      <c r="E81" s="37">
        <f t="shared" ref="E81:M81" si="41">SUMIF($C$83:$C$102,"出荷量",E83:E102)</f>
        <v>0</v>
      </c>
      <c r="F81" s="37">
        <f t="shared" si="41"/>
        <v>0</v>
      </c>
      <c r="G81" s="37">
        <f t="shared" si="41"/>
        <v>0</v>
      </c>
      <c r="H81" s="37">
        <f t="shared" si="41"/>
        <v>0</v>
      </c>
      <c r="I81" s="37">
        <f t="shared" si="41"/>
        <v>0</v>
      </c>
      <c r="J81" s="37">
        <f t="shared" si="41"/>
        <v>0</v>
      </c>
      <c r="K81" s="37">
        <f t="shared" si="41"/>
        <v>0</v>
      </c>
      <c r="L81" s="37">
        <f t="shared" si="41"/>
        <v>0</v>
      </c>
      <c r="M81" s="37">
        <f t="shared" si="41"/>
        <v>0</v>
      </c>
      <c r="N81" s="37">
        <f>SUM(M81,D81)</f>
        <v>11.6</v>
      </c>
      <c r="P81" s="35"/>
    </row>
    <row r="82" spans="1:16" ht="15.75" customHeight="1" x14ac:dyDescent="0.15">
      <c r="A82" s="13"/>
      <c r="B82" s="14"/>
      <c r="C82" s="15" t="s">
        <v>19</v>
      </c>
      <c r="D82" s="38" t="s">
        <v>20</v>
      </c>
      <c r="E82" s="38">
        <f t="shared" ref="E82:L82" si="42">IF($M81=0,0,E81/$M81%)</f>
        <v>0</v>
      </c>
      <c r="F82" s="38">
        <f t="shared" si="42"/>
        <v>0</v>
      </c>
      <c r="G82" s="38">
        <f t="shared" si="42"/>
        <v>0</v>
      </c>
      <c r="H82" s="38">
        <f t="shared" si="42"/>
        <v>0</v>
      </c>
      <c r="I82" s="38">
        <f t="shared" si="42"/>
        <v>0</v>
      </c>
      <c r="J82" s="38">
        <f t="shared" si="42"/>
        <v>0</v>
      </c>
      <c r="K82" s="38">
        <f t="shared" si="42"/>
        <v>0</v>
      </c>
      <c r="L82" s="38">
        <f t="shared" si="42"/>
        <v>0</v>
      </c>
      <c r="M82" s="37">
        <f t="shared" si="2"/>
        <v>0</v>
      </c>
      <c r="N82" s="38" t="s">
        <v>20</v>
      </c>
      <c r="P82" s="35"/>
    </row>
    <row r="83" spans="1:16" ht="15.95" customHeight="1" x14ac:dyDescent="0.15">
      <c r="A83" s="17"/>
      <c r="B83" s="18" t="s">
        <v>60</v>
      </c>
      <c r="C83" s="11" t="s">
        <v>18</v>
      </c>
      <c r="D83" s="37"/>
      <c r="E83" s="37"/>
      <c r="F83" s="37"/>
      <c r="G83" s="37"/>
      <c r="H83" s="37"/>
      <c r="I83" s="37"/>
      <c r="J83" s="37"/>
      <c r="K83" s="37"/>
      <c r="L83" s="37"/>
      <c r="M83" s="37">
        <f t="shared" si="2"/>
        <v>0</v>
      </c>
      <c r="N83" s="37">
        <f>SUM(M83,D83)</f>
        <v>0</v>
      </c>
      <c r="P83" s="35"/>
    </row>
    <row r="84" spans="1:16" ht="15.95" customHeight="1" x14ac:dyDescent="0.15">
      <c r="A84" s="13"/>
      <c r="B84" s="19"/>
      <c r="C84" s="15" t="s">
        <v>19</v>
      </c>
      <c r="D84" s="38" t="s">
        <v>20</v>
      </c>
      <c r="E84" s="38">
        <f t="shared" ref="E84:L84" si="43">IF($M83=0,0,E83/$M83%)</f>
        <v>0</v>
      </c>
      <c r="F84" s="38">
        <f t="shared" si="43"/>
        <v>0</v>
      </c>
      <c r="G84" s="38">
        <f t="shared" si="43"/>
        <v>0</v>
      </c>
      <c r="H84" s="38">
        <f t="shared" si="43"/>
        <v>0</v>
      </c>
      <c r="I84" s="38">
        <f t="shared" si="43"/>
        <v>0</v>
      </c>
      <c r="J84" s="38">
        <f t="shared" si="43"/>
        <v>0</v>
      </c>
      <c r="K84" s="38">
        <f t="shared" si="43"/>
        <v>0</v>
      </c>
      <c r="L84" s="38">
        <f t="shared" si="43"/>
        <v>0</v>
      </c>
      <c r="M84" s="37">
        <f t="shared" si="2"/>
        <v>0</v>
      </c>
      <c r="N84" s="38" t="s">
        <v>20</v>
      </c>
      <c r="P84" s="35"/>
    </row>
    <row r="85" spans="1:16" ht="15.95" customHeight="1" x14ac:dyDescent="0.15">
      <c r="A85" s="17"/>
      <c r="B85" s="18" t="s">
        <v>61</v>
      </c>
      <c r="C85" s="11" t="s">
        <v>18</v>
      </c>
      <c r="D85" s="37">
        <v>0</v>
      </c>
      <c r="E85" s="37"/>
      <c r="F85" s="37"/>
      <c r="G85" s="37"/>
      <c r="H85" s="37"/>
      <c r="I85" s="37"/>
      <c r="J85" s="37"/>
      <c r="K85" s="37"/>
      <c r="L85" s="37"/>
      <c r="M85" s="37">
        <f t="shared" si="2"/>
        <v>0</v>
      </c>
      <c r="N85" s="37">
        <f>SUM(M85,D85)</f>
        <v>0</v>
      </c>
      <c r="P85" s="35"/>
    </row>
    <row r="86" spans="1:16" ht="15.95" customHeight="1" x14ac:dyDescent="0.15">
      <c r="A86" s="13"/>
      <c r="B86" s="19"/>
      <c r="C86" s="15" t="s">
        <v>19</v>
      </c>
      <c r="D86" s="38" t="s">
        <v>20</v>
      </c>
      <c r="E86" s="38">
        <f t="shared" ref="E86:L86" si="44">IF($M85=0,0,E85/$M85%)</f>
        <v>0</v>
      </c>
      <c r="F86" s="38">
        <f t="shared" si="44"/>
        <v>0</v>
      </c>
      <c r="G86" s="38">
        <f t="shared" si="44"/>
        <v>0</v>
      </c>
      <c r="H86" s="38">
        <f t="shared" si="44"/>
        <v>0</v>
      </c>
      <c r="I86" s="38">
        <f t="shared" si="44"/>
        <v>0</v>
      </c>
      <c r="J86" s="38">
        <f t="shared" si="44"/>
        <v>0</v>
      </c>
      <c r="K86" s="38">
        <f t="shared" si="44"/>
        <v>0</v>
      </c>
      <c r="L86" s="38">
        <f t="shared" si="44"/>
        <v>0</v>
      </c>
      <c r="M86" s="37">
        <f t="shared" si="2"/>
        <v>0</v>
      </c>
      <c r="N86" s="38" t="s">
        <v>20</v>
      </c>
      <c r="P86" s="35"/>
    </row>
    <row r="87" spans="1:16" ht="15.95" customHeight="1" x14ac:dyDescent="0.15">
      <c r="A87" s="17"/>
      <c r="B87" s="18" t="s">
        <v>62</v>
      </c>
      <c r="C87" s="11" t="s">
        <v>18</v>
      </c>
      <c r="D87" s="37">
        <v>0</v>
      </c>
      <c r="E87" s="37"/>
      <c r="F87" s="37"/>
      <c r="G87" s="37"/>
      <c r="H87" s="37"/>
      <c r="I87" s="37"/>
      <c r="J87" s="37"/>
      <c r="K87" s="37"/>
      <c r="L87" s="37"/>
      <c r="M87" s="37">
        <f t="shared" si="2"/>
        <v>0</v>
      </c>
      <c r="N87" s="37">
        <f>SUM(M87,D87)</f>
        <v>0</v>
      </c>
      <c r="P87" s="35"/>
    </row>
    <row r="88" spans="1:16" ht="15.95" customHeight="1" x14ac:dyDescent="0.15">
      <c r="A88" s="13"/>
      <c r="B88" s="19"/>
      <c r="C88" s="15" t="s">
        <v>19</v>
      </c>
      <c r="D88" s="38" t="s">
        <v>20</v>
      </c>
      <c r="E88" s="38">
        <f t="shared" ref="E88:L88" si="45">IF($M87=0,0,E87/$M87%)</f>
        <v>0</v>
      </c>
      <c r="F88" s="38">
        <f t="shared" si="45"/>
        <v>0</v>
      </c>
      <c r="G88" s="38">
        <f t="shared" si="45"/>
        <v>0</v>
      </c>
      <c r="H88" s="38">
        <f t="shared" si="45"/>
        <v>0</v>
      </c>
      <c r="I88" s="38">
        <f t="shared" si="45"/>
        <v>0</v>
      </c>
      <c r="J88" s="38">
        <f t="shared" si="45"/>
        <v>0</v>
      </c>
      <c r="K88" s="38">
        <f t="shared" si="45"/>
        <v>0</v>
      </c>
      <c r="L88" s="38">
        <f t="shared" si="45"/>
        <v>0</v>
      </c>
      <c r="M88" s="37">
        <f t="shared" si="2"/>
        <v>0</v>
      </c>
      <c r="N88" s="38" t="s">
        <v>20</v>
      </c>
      <c r="P88" s="35"/>
    </row>
    <row r="89" spans="1:16" ht="15.95" customHeight="1" x14ac:dyDescent="0.15">
      <c r="A89" s="17"/>
      <c r="B89" s="18" t="s">
        <v>63</v>
      </c>
      <c r="C89" s="11" t="s">
        <v>18</v>
      </c>
      <c r="D89" s="37">
        <v>0</v>
      </c>
      <c r="E89" s="37"/>
      <c r="F89" s="37"/>
      <c r="G89" s="37"/>
      <c r="H89" s="37"/>
      <c r="I89" s="37"/>
      <c r="J89" s="37"/>
      <c r="K89" s="37"/>
      <c r="L89" s="37"/>
      <c r="M89" s="37">
        <f t="shared" si="2"/>
        <v>0</v>
      </c>
      <c r="N89" s="37">
        <f>SUM(M89,D89)</f>
        <v>0</v>
      </c>
      <c r="P89" s="35"/>
    </row>
    <row r="90" spans="1:16" ht="15.95" customHeight="1" x14ac:dyDescent="0.15">
      <c r="A90" s="13"/>
      <c r="B90" s="19"/>
      <c r="C90" s="15" t="s">
        <v>19</v>
      </c>
      <c r="D90" s="38" t="s">
        <v>20</v>
      </c>
      <c r="E90" s="38">
        <f t="shared" ref="E90:L90" si="46">IF($M89=0,0,E89/$M89%)</f>
        <v>0</v>
      </c>
      <c r="F90" s="38">
        <f t="shared" si="46"/>
        <v>0</v>
      </c>
      <c r="G90" s="38">
        <f t="shared" si="46"/>
        <v>0</v>
      </c>
      <c r="H90" s="38">
        <f t="shared" si="46"/>
        <v>0</v>
      </c>
      <c r="I90" s="38">
        <f t="shared" si="46"/>
        <v>0</v>
      </c>
      <c r="J90" s="38">
        <f t="shared" si="46"/>
        <v>0</v>
      </c>
      <c r="K90" s="38">
        <f t="shared" si="46"/>
        <v>0</v>
      </c>
      <c r="L90" s="38">
        <f t="shared" si="46"/>
        <v>0</v>
      </c>
      <c r="M90" s="37">
        <f t="shared" si="2"/>
        <v>0</v>
      </c>
      <c r="N90" s="38" t="s">
        <v>20</v>
      </c>
      <c r="P90" s="35"/>
    </row>
    <row r="91" spans="1:16" ht="15.95" customHeight="1" x14ac:dyDescent="0.15">
      <c r="A91" s="17"/>
      <c r="B91" s="18" t="s">
        <v>64</v>
      </c>
      <c r="C91" s="11" t="s">
        <v>18</v>
      </c>
      <c r="D91" s="37">
        <v>0</v>
      </c>
      <c r="E91" s="37"/>
      <c r="F91" s="37"/>
      <c r="G91" s="37"/>
      <c r="H91" s="37"/>
      <c r="I91" s="37"/>
      <c r="J91" s="37"/>
      <c r="K91" s="37"/>
      <c r="L91" s="37"/>
      <c r="M91" s="37">
        <f t="shared" si="2"/>
        <v>0</v>
      </c>
      <c r="N91" s="37">
        <f>SUM(M91,D91)</f>
        <v>0</v>
      </c>
      <c r="P91" s="35"/>
    </row>
    <row r="92" spans="1:16" ht="15.95" customHeight="1" x14ac:dyDescent="0.15">
      <c r="A92" s="13"/>
      <c r="B92" s="19"/>
      <c r="C92" s="15" t="s">
        <v>19</v>
      </c>
      <c r="D92" s="38" t="s">
        <v>20</v>
      </c>
      <c r="E92" s="38">
        <f t="shared" ref="E92:L92" si="47">IF($M91=0,0,E91/$M91%)</f>
        <v>0</v>
      </c>
      <c r="F92" s="38">
        <f t="shared" si="47"/>
        <v>0</v>
      </c>
      <c r="G92" s="38">
        <f t="shared" si="47"/>
        <v>0</v>
      </c>
      <c r="H92" s="38">
        <f t="shared" si="47"/>
        <v>0</v>
      </c>
      <c r="I92" s="38">
        <f t="shared" si="47"/>
        <v>0</v>
      </c>
      <c r="J92" s="38">
        <f t="shared" si="47"/>
        <v>0</v>
      </c>
      <c r="K92" s="38">
        <f t="shared" si="47"/>
        <v>0</v>
      </c>
      <c r="L92" s="38">
        <f t="shared" si="47"/>
        <v>0</v>
      </c>
      <c r="M92" s="37">
        <f t="shared" si="2"/>
        <v>0</v>
      </c>
      <c r="N92" s="38" t="s">
        <v>20</v>
      </c>
      <c r="P92" s="35"/>
    </row>
    <row r="93" spans="1:16" ht="15.95" customHeight="1" x14ac:dyDescent="0.15">
      <c r="A93" s="17"/>
      <c r="B93" s="18" t="s">
        <v>65</v>
      </c>
      <c r="C93" s="11" t="s">
        <v>18</v>
      </c>
      <c r="D93" s="37">
        <v>0</v>
      </c>
      <c r="E93" s="37"/>
      <c r="F93" s="37"/>
      <c r="G93" s="37"/>
      <c r="H93" s="37"/>
      <c r="I93" s="37"/>
      <c r="J93" s="37"/>
      <c r="K93" s="37"/>
      <c r="L93" s="37"/>
      <c r="M93" s="37">
        <f t="shared" si="2"/>
        <v>0</v>
      </c>
      <c r="N93" s="37">
        <f>SUM(M93,D93)</f>
        <v>0</v>
      </c>
      <c r="P93" s="35"/>
    </row>
    <row r="94" spans="1:16" ht="15.95" customHeight="1" x14ac:dyDescent="0.15">
      <c r="A94" s="13"/>
      <c r="B94" s="19"/>
      <c r="C94" s="15" t="s">
        <v>19</v>
      </c>
      <c r="D94" s="38" t="s">
        <v>20</v>
      </c>
      <c r="E94" s="38">
        <f t="shared" ref="E94:L94" si="48">IF($M93=0,0,E93/$M93%)</f>
        <v>0</v>
      </c>
      <c r="F94" s="38">
        <f t="shared" si="48"/>
        <v>0</v>
      </c>
      <c r="G94" s="38">
        <f t="shared" si="48"/>
        <v>0</v>
      </c>
      <c r="H94" s="38">
        <f t="shared" si="48"/>
        <v>0</v>
      </c>
      <c r="I94" s="38">
        <f t="shared" si="48"/>
        <v>0</v>
      </c>
      <c r="J94" s="38">
        <f t="shared" si="48"/>
        <v>0</v>
      </c>
      <c r="K94" s="38">
        <f t="shared" si="48"/>
        <v>0</v>
      </c>
      <c r="L94" s="38">
        <f t="shared" si="48"/>
        <v>0</v>
      </c>
      <c r="M94" s="37">
        <f t="shared" si="2"/>
        <v>0</v>
      </c>
      <c r="N94" s="38" t="s">
        <v>20</v>
      </c>
      <c r="P94" s="35"/>
    </row>
    <row r="95" spans="1:16" ht="15.95" customHeight="1" x14ac:dyDescent="0.15">
      <c r="A95" s="17"/>
      <c r="B95" s="18" t="s">
        <v>66</v>
      </c>
      <c r="C95" s="11" t="s">
        <v>18</v>
      </c>
      <c r="D95" s="37">
        <v>0</v>
      </c>
      <c r="E95" s="37"/>
      <c r="F95" s="37"/>
      <c r="G95" s="37"/>
      <c r="H95" s="37"/>
      <c r="I95" s="37"/>
      <c r="J95" s="37"/>
      <c r="K95" s="37"/>
      <c r="L95" s="37"/>
      <c r="M95" s="37">
        <f t="shared" si="2"/>
        <v>0</v>
      </c>
      <c r="N95" s="37">
        <f>SUM(M95,D95)</f>
        <v>0</v>
      </c>
      <c r="P95" s="35"/>
    </row>
    <row r="96" spans="1:16" ht="15.95" customHeight="1" x14ac:dyDescent="0.15">
      <c r="A96" s="13"/>
      <c r="B96" s="19"/>
      <c r="C96" s="15" t="s">
        <v>19</v>
      </c>
      <c r="D96" s="38" t="s">
        <v>20</v>
      </c>
      <c r="E96" s="38">
        <f t="shared" ref="E96:L96" si="49">IF($M95=0,0,E95/$M95%)</f>
        <v>0</v>
      </c>
      <c r="F96" s="38">
        <f t="shared" si="49"/>
        <v>0</v>
      </c>
      <c r="G96" s="38">
        <f t="shared" si="49"/>
        <v>0</v>
      </c>
      <c r="H96" s="38">
        <f t="shared" si="49"/>
        <v>0</v>
      </c>
      <c r="I96" s="38">
        <f t="shared" si="49"/>
        <v>0</v>
      </c>
      <c r="J96" s="38">
        <f t="shared" si="49"/>
        <v>0</v>
      </c>
      <c r="K96" s="38">
        <f t="shared" si="49"/>
        <v>0</v>
      </c>
      <c r="L96" s="38">
        <f t="shared" si="49"/>
        <v>0</v>
      </c>
      <c r="M96" s="37">
        <f t="shared" si="2"/>
        <v>0</v>
      </c>
      <c r="N96" s="38" t="s">
        <v>20</v>
      </c>
      <c r="P96" s="35"/>
    </row>
    <row r="97" spans="1:16" ht="15.95" customHeight="1" x14ac:dyDescent="0.15">
      <c r="A97" s="17"/>
      <c r="B97" s="18" t="s">
        <v>67</v>
      </c>
      <c r="C97" s="11" t="s">
        <v>18</v>
      </c>
      <c r="D97" s="37">
        <v>11.6</v>
      </c>
      <c r="E97" s="37"/>
      <c r="F97" s="37"/>
      <c r="G97" s="37"/>
      <c r="H97" s="37"/>
      <c r="I97" s="37"/>
      <c r="J97" s="37"/>
      <c r="K97" s="37"/>
      <c r="L97" s="37"/>
      <c r="M97" s="37">
        <f t="shared" si="2"/>
        <v>0</v>
      </c>
      <c r="N97" s="37">
        <f>SUM(M97,D97)</f>
        <v>11.6</v>
      </c>
      <c r="P97" s="35"/>
    </row>
    <row r="98" spans="1:16" ht="15.95" customHeight="1" x14ac:dyDescent="0.15">
      <c r="A98" s="13"/>
      <c r="B98" s="19"/>
      <c r="C98" s="15" t="s">
        <v>19</v>
      </c>
      <c r="D98" s="38" t="s">
        <v>20</v>
      </c>
      <c r="E98" s="38">
        <f t="shared" ref="E98:L98" si="50">IF($M97=0,0,E97/$M97%)</f>
        <v>0</v>
      </c>
      <c r="F98" s="38">
        <f t="shared" si="50"/>
        <v>0</v>
      </c>
      <c r="G98" s="38">
        <f t="shared" si="50"/>
        <v>0</v>
      </c>
      <c r="H98" s="38">
        <f t="shared" si="50"/>
        <v>0</v>
      </c>
      <c r="I98" s="38">
        <f t="shared" si="50"/>
        <v>0</v>
      </c>
      <c r="J98" s="38">
        <f t="shared" si="50"/>
        <v>0</v>
      </c>
      <c r="K98" s="38">
        <f t="shared" si="50"/>
        <v>0</v>
      </c>
      <c r="L98" s="38">
        <f t="shared" si="50"/>
        <v>0</v>
      </c>
      <c r="M98" s="37">
        <f t="shared" si="2"/>
        <v>0</v>
      </c>
      <c r="N98" s="38" t="s">
        <v>20</v>
      </c>
      <c r="P98" s="35"/>
    </row>
    <row r="99" spans="1:16" ht="15.95" customHeight="1" x14ac:dyDescent="0.15">
      <c r="A99" s="17"/>
      <c r="B99" s="18" t="s">
        <v>68</v>
      </c>
      <c r="C99" s="11" t="s">
        <v>18</v>
      </c>
      <c r="D99" s="37">
        <v>0</v>
      </c>
      <c r="E99" s="37"/>
      <c r="F99" s="37"/>
      <c r="G99" s="37"/>
      <c r="H99" s="37"/>
      <c r="I99" s="37"/>
      <c r="J99" s="37"/>
      <c r="K99" s="37"/>
      <c r="L99" s="37"/>
      <c r="M99" s="37">
        <f t="shared" si="2"/>
        <v>0</v>
      </c>
      <c r="N99" s="37">
        <f>SUM(M99,D99)</f>
        <v>0</v>
      </c>
      <c r="P99" s="35"/>
    </row>
    <row r="100" spans="1:16" ht="15.95" customHeight="1" x14ac:dyDescent="0.15">
      <c r="A100" s="13"/>
      <c r="B100" s="19"/>
      <c r="C100" s="15" t="s">
        <v>19</v>
      </c>
      <c r="D100" s="38" t="s">
        <v>20</v>
      </c>
      <c r="E100" s="38">
        <f t="shared" ref="E100:L100" si="51">IF($M99=0,0,E99/$M99%)</f>
        <v>0</v>
      </c>
      <c r="F100" s="38">
        <f t="shared" si="51"/>
        <v>0</v>
      </c>
      <c r="G100" s="38">
        <f t="shared" si="51"/>
        <v>0</v>
      </c>
      <c r="H100" s="38">
        <f t="shared" si="51"/>
        <v>0</v>
      </c>
      <c r="I100" s="38">
        <f t="shared" si="51"/>
        <v>0</v>
      </c>
      <c r="J100" s="38">
        <f t="shared" si="51"/>
        <v>0</v>
      </c>
      <c r="K100" s="38">
        <f t="shared" si="51"/>
        <v>0</v>
      </c>
      <c r="L100" s="38">
        <f t="shared" si="51"/>
        <v>0</v>
      </c>
      <c r="M100" s="37">
        <f t="shared" si="2"/>
        <v>0</v>
      </c>
      <c r="N100" s="38" t="s">
        <v>20</v>
      </c>
      <c r="P100" s="35"/>
    </row>
    <row r="101" spans="1:16" ht="15.95" customHeight="1" x14ac:dyDescent="0.15">
      <c r="A101" s="17"/>
      <c r="B101" s="18" t="s">
        <v>69</v>
      </c>
      <c r="C101" s="11" t="s">
        <v>18</v>
      </c>
      <c r="D101" s="37">
        <v>0</v>
      </c>
      <c r="E101" s="37"/>
      <c r="F101" s="37"/>
      <c r="G101" s="37"/>
      <c r="H101" s="37"/>
      <c r="I101" s="37"/>
      <c r="J101" s="37"/>
      <c r="K101" s="37"/>
      <c r="L101" s="37"/>
      <c r="M101" s="37">
        <f t="shared" si="2"/>
        <v>0</v>
      </c>
      <c r="N101" s="37">
        <f>SUM(M101,D101)</f>
        <v>0</v>
      </c>
      <c r="P101" s="35"/>
    </row>
    <row r="102" spans="1:16" ht="15.95" customHeight="1" x14ac:dyDescent="0.15">
      <c r="A102" s="13"/>
      <c r="B102" s="19"/>
      <c r="C102" s="15" t="s">
        <v>19</v>
      </c>
      <c r="D102" s="38" t="s">
        <v>20</v>
      </c>
      <c r="E102" s="38">
        <f t="shared" ref="E102:L102" si="52">IF($M101=0,0,E101/$M101%)</f>
        <v>0</v>
      </c>
      <c r="F102" s="38">
        <f t="shared" si="52"/>
        <v>0</v>
      </c>
      <c r="G102" s="38">
        <f t="shared" si="52"/>
        <v>0</v>
      </c>
      <c r="H102" s="38">
        <f t="shared" si="52"/>
        <v>0</v>
      </c>
      <c r="I102" s="38">
        <f t="shared" si="52"/>
        <v>0</v>
      </c>
      <c r="J102" s="38">
        <f t="shared" si="52"/>
        <v>0</v>
      </c>
      <c r="K102" s="38">
        <f t="shared" si="52"/>
        <v>0</v>
      </c>
      <c r="L102" s="38">
        <f t="shared" si="52"/>
        <v>0</v>
      </c>
      <c r="M102" s="37">
        <f t="shared" si="2"/>
        <v>0</v>
      </c>
      <c r="N102" s="38" t="s">
        <v>20</v>
      </c>
      <c r="P102" s="35"/>
    </row>
    <row r="103" spans="1:16" ht="15.75" hidden="1" customHeight="1" x14ac:dyDescent="0.15">
      <c r="A103" s="13" t="s">
        <v>58</v>
      </c>
      <c r="B103" s="10"/>
      <c r="C103" s="11" t="s">
        <v>18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>
        <f t="shared" ref="M103:M108" si="53">SUM(E103:L103)</f>
        <v>0</v>
      </c>
      <c r="N103" s="37">
        <f>SUM(M103,D103)</f>
        <v>0</v>
      </c>
      <c r="P103" s="35"/>
    </row>
    <row r="104" spans="1:16" ht="15.75" hidden="1" customHeight="1" x14ac:dyDescent="0.15">
      <c r="A104" s="21"/>
      <c r="B104" s="14"/>
      <c r="C104" s="15" t="s">
        <v>19</v>
      </c>
      <c r="D104" s="37"/>
      <c r="E104" s="38"/>
      <c r="F104" s="38"/>
      <c r="G104" s="38"/>
      <c r="H104" s="38"/>
      <c r="I104" s="38"/>
      <c r="J104" s="38"/>
      <c r="K104" s="38"/>
      <c r="L104" s="38"/>
      <c r="M104" s="37">
        <f t="shared" si="53"/>
        <v>0</v>
      </c>
      <c r="N104" s="37">
        <f>SUM(M104,D104)</f>
        <v>0</v>
      </c>
      <c r="P104" s="35"/>
    </row>
    <row r="105" spans="1:16" ht="15.75" hidden="1" customHeight="1" x14ac:dyDescent="0.15">
      <c r="A105" s="9" t="s">
        <v>59</v>
      </c>
      <c r="B105" s="10"/>
      <c r="C105" s="11" t="s">
        <v>18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>
        <f t="shared" si="53"/>
        <v>0</v>
      </c>
      <c r="N105" s="37">
        <f>SUM(M105,D105)</f>
        <v>0</v>
      </c>
      <c r="P105" s="35"/>
    </row>
    <row r="106" spans="1:16" ht="15.75" hidden="1" customHeight="1" x14ac:dyDescent="0.15">
      <c r="A106" s="21"/>
      <c r="B106" s="14"/>
      <c r="C106" s="15" t="s">
        <v>19</v>
      </c>
      <c r="D106" s="37"/>
      <c r="E106" s="38"/>
      <c r="F106" s="38"/>
      <c r="G106" s="38"/>
      <c r="H106" s="38"/>
      <c r="I106" s="38"/>
      <c r="J106" s="38"/>
      <c r="K106" s="38"/>
      <c r="L106" s="38"/>
      <c r="M106" s="37">
        <f t="shared" si="53"/>
        <v>0</v>
      </c>
      <c r="N106" s="37">
        <f>SUM(M106,D106)</f>
        <v>0</v>
      </c>
      <c r="P106" s="35"/>
    </row>
    <row r="107" spans="1:16" ht="15.95" customHeight="1" x14ac:dyDescent="0.15">
      <c r="A107" s="9" t="s">
        <v>70</v>
      </c>
      <c r="B107" s="10"/>
      <c r="C107" s="11" t="s">
        <v>18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>
        <f t="shared" si="53"/>
        <v>0</v>
      </c>
      <c r="N107" s="37">
        <f>SUM(M107,D107)</f>
        <v>0</v>
      </c>
      <c r="P107" s="35"/>
    </row>
    <row r="108" spans="1:16" ht="15.95" customHeight="1" x14ac:dyDescent="0.15">
      <c r="A108" s="21"/>
      <c r="B108" s="14"/>
      <c r="C108" s="15" t="s">
        <v>19</v>
      </c>
      <c r="D108" s="38" t="s">
        <v>20</v>
      </c>
      <c r="E108" s="38">
        <f t="shared" ref="E108:L108" si="54">IF($M107=0,0,E107/$M107%)</f>
        <v>0</v>
      </c>
      <c r="F108" s="38">
        <f t="shared" si="54"/>
        <v>0</v>
      </c>
      <c r="G108" s="38">
        <f t="shared" si="54"/>
        <v>0</v>
      </c>
      <c r="H108" s="38">
        <f t="shared" si="54"/>
        <v>0</v>
      </c>
      <c r="I108" s="38">
        <f t="shared" si="54"/>
        <v>0</v>
      </c>
      <c r="J108" s="38">
        <f t="shared" si="54"/>
        <v>0</v>
      </c>
      <c r="K108" s="38">
        <f t="shared" si="54"/>
        <v>0</v>
      </c>
      <c r="L108" s="38">
        <f t="shared" si="54"/>
        <v>0</v>
      </c>
      <c r="M108" s="37">
        <f t="shared" si="53"/>
        <v>0</v>
      </c>
      <c r="N108" s="38" t="s">
        <v>20</v>
      </c>
      <c r="P108" s="35"/>
    </row>
    <row r="109" spans="1:16" ht="15.95" customHeight="1" x14ac:dyDescent="0.15">
      <c r="A109" s="9" t="s">
        <v>71</v>
      </c>
      <c r="B109" s="10"/>
      <c r="C109" s="20" t="s">
        <v>111</v>
      </c>
      <c r="D109" s="37">
        <f>SUM(D111,D113,D115,D117,D119,D121,D123,D125,D127)</f>
        <v>737.8</v>
      </c>
      <c r="E109" s="37">
        <f t="shared" ref="E109:L109" si="55">SUM(E111,E113,E115,E117,E119,E121,E123,E125,E127)</f>
        <v>191.5</v>
      </c>
      <c r="F109" s="37">
        <f t="shared" si="55"/>
        <v>0</v>
      </c>
      <c r="G109" s="37">
        <f t="shared" si="55"/>
        <v>274.39999999999998</v>
      </c>
      <c r="H109" s="37">
        <f t="shared" si="55"/>
        <v>0</v>
      </c>
      <c r="I109" s="37">
        <f t="shared" si="55"/>
        <v>0</v>
      </c>
      <c r="J109" s="37">
        <f t="shared" si="55"/>
        <v>0</v>
      </c>
      <c r="K109" s="37">
        <f t="shared" si="55"/>
        <v>0</v>
      </c>
      <c r="L109" s="37">
        <f t="shared" si="55"/>
        <v>1.7</v>
      </c>
      <c r="M109" s="37">
        <f t="shared" si="2"/>
        <v>467.59999999999997</v>
      </c>
      <c r="N109" s="37">
        <f>SUM(M109,D109)</f>
        <v>1205.3999999999999</v>
      </c>
      <c r="P109" s="35"/>
    </row>
    <row r="110" spans="1:16" ht="15.95" customHeight="1" x14ac:dyDescent="0.15">
      <c r="A110" s="13"/>
      <c r="B110" s="14"/>
      <c r="C110" s="15" t="s">
        <v>19</v>
      </c>
      <c r="D110" s="38" t="s">
        <v>20</v>
      </c>
      <c r="E110" s="38">
        <f t="shared" ref="E110:L110" si="56">IF($M109=0,0,E109/$M109%)</f>
        <v>40.953806672369552</v>
      </c>
      <c r="F110" s="38">
        <f t="shared" si="56"/>
        <v>0</v>
      </c>
      <c r="G110" s="38">
        <f t="shared" si="56"/>
        <v>58.682634730538929</v>
      </c>
      <c r="H110" s="38">
        <f t="shared" si="56"/>
        <v>0</v>
      </c>
      <c r="I110" s="38">
        <f t="shared" si="56"/>
        <v>0</v>
      </c>
      <c r="J110" s="38">
        <f t="shared" si="56"/>
        <v>0</v>
      </c>
      <c r="K110" s="38">
        <f t="shared" si="56"/>
        <v>0</v>
      </c>
      <c r="L110" s="38">
        <f t="shared" si="56"/>
        <v>0.36355859709153127</v>
      </c>
      <c r="M110" s="37">
        <f t="shared" si="2"/>
        <v>100</v>
      </c>
      <c r="N110" s="38" t="s">
        <v>20</v>
      </c>
      <c r="P110" s="35"/>
    </row>
    <row r="111" spans="1:16" ht="15.95" customHeight="1" x14ac:dyDescent="0.15">
      <c r="A111" s="17"/>
      <c r="B111" s="18" t="s">
        <v>72</v>
      </c>
      <c r="C111" s="11" t="s">
        <v>18</v>
      </c>
      <c r="D111" s="37">
        <v>0</v>
      </c>
      <c r="E111" s="37"/>
      <c r="F111" s="37"/>
      <c r="G111" s="37"/>
      <c r="H111" s="37"/>
      <c r="I111" s="37"/>
      <c r="J111" s="37"/>
      <c r="K111" s="37"/>
      <c r="L111" s="37"/>
      <c r="M111" s="37">
        <f t="shared" ref="M111:M136" si="57">SUM(E111:L111)</f>
        <v>0</v>
      </c>
      <c r="N111" s="37">
        <f>SUM(M111,D111)</f>
        <v>0</v>
      </c>
      <c r="P111" s="35"/>
    </row>
    <row r="112" spans="1:16" ht="15.95" customHeight="1" x14ac:dyDescent="0.15">
      <c r="A112" s="13"/>
      <c r="B112" s="19"/>
      <c r="C112" s="15" t="s">
        <v>19</v>
      </c>
      <c r="D112" s="38" t="s">
        <v>20</v>
      </c>
      <c r="E112" s="38">
        <f t="shared" ref="E112:L112" si="58">IF($M111=0,0,E111/$M111%)</f>
        <v>0</v>
      </c>
      <c r="F112" s="38">
        <f t="shared" si="58"/>
        <v>0</v>
      </c>
      <c r="G112" s="38">
        <f t="shared" si="58"/>
        <v>0</v>
      </c>
      <c r="H112" s="38">
        <f t="shared" si="58"/>
        <v>0</v>
      </c>
      <c r="I112" s="38">
        <f t="shared" si="58"/>
        <v>0</v>
      </c>
      <c r="J112" s="38">
        <f t="shared" si="58"/>
        <v>0</v>
      </c>
      <c r="K112" s="38">
        <f t="shared" si="58"/>
        <v>0</v>
      </c>
      <c r="L112" s="38">
        <f t="shared" si="58"/>
        <v>0</v>
      </c>
      <c r="M112" s="37">
        <f t="shared" si="57"/>
        <v>0</v>
      </c>
      <c r="N112" s="38" t="s">
        <v>20</v>
      </c>
      <c r="P112" s="35"/>
    </row>
    <row r="113" spans="1:16" ht="15.95" customHeight="1" x14ac:dyDescent="0.15">
      <c r="A113" s="17"/>
      <c r="B113" s="18" t="s">
        <v>73</v>
      </c>
      <c r="C113" s="11" t="s">
        <v>18</v>
      </c>
      <c r="D113" s="37">
        <v>737.8</v>
      </c>
      <c r="E113" s="37">
        <v>191.5</v>
      </c>
      <c r="F113" s="37">
        <v>0</v>
      </c>
      <c r="G113" s="37">
        <v>274.39999999999998</v>
      </c>
      <c r="H113" s="37">
        <v>0</v>
      </c>
      <c r="I113" s="37">
        <v>0</v>
      </c>
      <c r="J113" s="37">
        <v>0</v>
      </c>
      <c r="K113" s="37">
        <v>0</v>
      </c>
      <c r="L113" s="37">
        <v>1.7</v>
      </c>
      <c r="M113" s="37">
        <f t="shared" si="57"/>
        <v>467.59999999999997</v>
      </c>
      <c r="N113" s="37">
        <f>SUM(M113,D113)</f>
        <v>1205.3999999999999</v>
      </c>
      <c r="P113" s="35"/>
    </row>
    <row r="114" spans="1:16" ht="15.95" customHeight="1" x14ac:dyDescent="0.15">
      <c r="A114" s="13"/>
      <c r="B114" s="19"/>
      <c r="C114" s="15" t="s">
        <v>19</v>
      </c>
      <c r="D114" s="38" t="s">
        <v>20</v>
      </c>
      <c r="E114" s="38">
        <f t="shared" ref="E114:L114" si="59">IF($M113=0,0,E113/$M113%)</f>
        <v>40.953806672369552</v>
      </c>
      <c r="F114" s="38">
        <f t="shared" si="59"/>
        <v>0</v>
      </c>
      <c r="G114" s="38">
        <f t="shared" si="59"/>
        <v>58.682634730538929</v>
      </c>
      <c r="H114" s="38">
        <f t="shared" si="59"/>
        <v>0</v>
      </c>
      <c r="I114" s="38">
        <f t="shared" si="59"/>
        <v>0</v>
      </c>
      <c r="J114" s="38">
        <f t="shared" si="59"/>
        <v>0</v>
      </c>
      <c r="K114" s="38">
        <f t="shared" si="59"/>
        <v>0</v>
      </c>
      <c r="L114" s="38">
        <f t="shared" si="59"/>
        <v>0.36355859709153127</v>
      </c>
      <c r="M114" s="37">
        <f t="shared" si="57"/>
        <v>100</v>
      </c>
      <c r="N114" s="38" t="s">
        <v>20</v>
      </c>
      <c r="P114" s="35"/>
    </row>
    <row r="115" spans="1:16" ht="15.95" customHeight="1" x14ac:dyDescent="0.15">
      <c r="A115" s="17"/>
      <c r="B115" s="18" t="s">
        <v>74</v>
      </c>
      <c r="C115" s="11" t="s">
        <v>18</v>
      </c>
      <c r="D115" s="37">
        <v>0</v>
      </c>
      <c r="E115" s="37"/>
      <c r="F115" s="37"/>
      <c r="G115" s="37"/>
      <c r="H115" s="37"/>
      <c r="I115" s="37"/>
      <c r="J115" s="37"/>
      <c r="K115" s="37"/>
      <c r="L115" s="37"/>
      <c r="M115" s="37">
        <f t="shared" si="57"/>
        <v>0</v>
      </c>
      <c r="N115" s="37">
        <f>SUM(M115,D115)</f>
        <v>0</v>
      </c>
      <c r="P115" s="35"/>
    </row>
    <row r="116" spans="1:16" ht="15.95" customHeight="1" x14ac:dyDescent="0.15">
      <c r="A116" s="13"/>
      <c r="B116" s="19"/>
      <c r="C116" s="15" t="s">
        <v>19</v>
      </c>
      <c r="D116" s="38" t="s">
        <v>20</v>
      </c>
      <c r="E116" s="38">
        <f t="shared" ref="E116:L116" si="60">IF($M115=0,0,E115/$M115%)</f>
        <v>0</v>
      </c>
      <c r="F116" s="38">
        <f t="shared" si="60"/>
        <v>0</v>
      </c>
      <c r="G116" s="38">
        <f t="shared" si="60"/>
        <v>0</v>
      </c>
      <c r="H116" s="38">
        <f t="shared" si="60"/>
        <v>0</v>
      </c>
      <c r="I116" s="38">
        <f t="shared" si="60"/>
        <v>0</v>
      </c>
      <c r="J116" s="38">
        <f t="shared" si="60"/>
        <v>0</v>
      </c>
      <c r="K116" s="38">
        <f t="shared" si="60"/>
        <v>0</v>
      </c>
      <c r="L116" s="38">
        <f t="shared" si="60"/>
        <v>0</v>
      </c>
      <c r="M116" s="37">
        <f t="shared" si="57"/>
        <v>0</v>
      </c>
      <c r="N116" s="38" t="s">
        <v>20</v>
      </c>
      <c r="P116" s="35"/>
    </row>
    <row r="117" spans="1:16" ht="15.95" customHeight="1" x14ac:dyDescent="0.15">
      <c r="A117" s="17"/>
      <c r="B117" s="18" t="s">
        <v>75</v>
      </c>
      <c r="C117" s="11" t="s">
        <v>18</v>
      </c>
      <c r="D117" s="37">
        <v>0</v>
      </c>
      <c r="E117" s="37"/>
      <c r="F117" s="37"/>
      <c r="G117" s="37"/>
      <c r="H117" s="37"/>
      <c r="I117" s="37"/>
      <c r="J117" s="37"/>
      <c r="K117" s="37"/>
      <c r="L117" s="37"/>
      <c r="M117" s="37">
        <f t="shared" si="57"/>
        <v>0</v>
      </c>
      <c r="N117" s="37">
        <f>SUM(M117,D117)</f>
        <v>0</v>
      </c>
      <c r="P117" s="35"/>
    </row>
    <row r="118" spans="1:16" ht="15.95" customHeight="1" x14ac:dyDescent="0.15">
      <c r="A118" s="13"/>
      <c r="B118" s="19"/>
      <c r="C118" s="15" t="s">
        <v>19</v>
      </c>
      <c r="D118" s="38" t="s">
        <v>20</v>
      </c>
      <c r="E118" s="38">
        <f t="shared" ref="E118:L118" si="61">IF($M117=0,0,E117/$M117%)</f>
        <v>0</v>
      </c>
      <c r="F118" s="38">
        <f t="shared" si="61"/>
        <v>0</v>
      </c>
      <c r="G118" s="38">
        <f t="shared" si="61"/>
        <v>0</v>
      </c>
      <c r="H118" s="38">
        <f t="shared" si="61"/>
        <v>0</v>
      </c>
      <c r="I118" s="38">
        <f t="shared" si="61"/>
        <v>0</v>
      </c>
      <c r="J118" s="38">
        <f t="shared" si="61"/>
        <v>0</v>
      </c>
      <c r="K118" s="38">
        <f t="shared" si="61"/>
        <v>0</v>
      </c>
      <c r="L118" s="38">
        <f t="shared" si="61"/>
        <v>0</v>
      </c>
      <c r="M118" s="37">
        <f t="shared" si="57"/>
        <v>0</v>
      </c>
      <c r="N118" s="38" t="s">
        <v>20</v>
      </c>
      <c r="P118" s="35"/>
    </row>
    <row r="119" spans="1:16" ht="15.95" customHeight="1" x14ac:dyDescent="0.15">
      <c r="A119" s="17"/>
      <c r="B119" s="18" t="s">
        <v>76</v>
      </c>
      <c r="C119" s="11" t="s">
        <v>18</v>
      </c>
      <c r="D119" s="37">
        <v>0</v>
      </c>
      <c r="E119" s="37"/>
      <c r="F119" s="37"/>
      <c r="G119" s="37"/>
      <c r="H119" s="37"/>
      <c r="I119" s="37"/>
      <c r="J119" s="37"/>
      <c r="K119" s="37"/>
      <c r="L119" s="37"/>
      <c r="M119" s="37">
        <f t="shared" si="57"/>
        <v>0</v>
      </c>
      <c r="N119" s="37">
        <f>SUM(M119,D119)</f>
        <v>0</v>
      </c>
      <c r="P119" s="35"/>
    </row>
    <row r="120" spans="1:16" ht="15.95" customHeight="1" x14ac:dyDescent="0.15">
      <c r="A120" s="13"/>
      <c r="B120" s="19"/>
      <c r="C120" s="15" t="s">
        <v>19</v>
      </c>
      <c r="D120" s="38" t="s">
        <v>20</v>
      </c>
      <c r="E120" s="38">
        <f t="shared" ref="E120:L120" si="62">IF($M119=0,0,E119/$M119%)</f>
        <v>0</v>
      </c>
      <c r="F120" s="38">
        <f t="shared" si="62"/>
        <v>0</v>
      </c>
      <c r="G120" s="38">
        <f t="shared" si="62"/>
        <v>0</v>
      </c>
      <c r="H120" s="38">
        <f t="shared" si="62"/>
        <v>0</v>
      </c>
      <c r="I120" s="38">
        <f t="shared" si="62"/>
        <v>0</v>
      </c>
      <c r="J120" s="38">
        <f t="shared" si="62"/>
        <v>0</v>
      </c>
      <c r="K120" s="38">
        <f t="shared" si="62"/>
        <v>0</v>
      </c>
      <c r="L120" s="38">
        <f t="shared" si="62"/>
        <v>0</v>
      </c>
      <c r="M120" s="37">
        <f t="shared" si="57"/>
        <v>0</v>
      </c>
      <c r="N120" s="38" t="s">
        <v>20</v>
      </c>
      <c r="P120" s="35"/>
    </row>
    <row r="121" spans="1:16" ht="15.95" customHeight="1" x14ac:dyDescent="0.15">
      <c r="A121" s="17"/>
      <c r="B121" s="18" t="s">
        <v>77</v>
      </c>
      <c r="C121" s="11" t="s">
        <v>18</v>
      </c>
      <c r="D121" s="37">
        <v>0</v>
      </c>
      <c r="E121" s="37"/>
      <c r="F121" s="37"/>
      <c r="G121" s="37"/>
      <c r="H121" s="37"/>
      <c r="I121" s="37"/>
      <c r="J121" s="37"/>
      <c r="K121" s="37"/>
      <c r="L121" s="37"/>
      <c r="M121" s="37">
        <f t="shared" si="57"/>
        <v>0</v>
      </c>
      <c r="N121" s="37">
        <f>SUM(M121,D121)</f>
        <v>0</v>
      </c>
      <c r="P121" s="35"/>
    </row>
    <row r="122" spans="1:16" ht="15.95" customHeight="1" x14ac:dyDescent="0.15">
      <c r="A122" s="13"/>
      <c r="B122" s="19"/>
      <c r="C122" s="15" t="s">
        <v>19</v>
      </c>
      <c r="D122" s="38" t="s">
        <v>20</v>
      </c>
      <c r="E122" s="38">
        <f t="shared" ref="E122:L122" si="63">IF($M121=0,0,E121/$M121%)</f>
        <v>0</v>
      </c>
      <c r="F122" s="38">
        <f t="shared" si="63"/>
        <v>0</v>
      </c>
      <c r="G122" s="38">
        <f t="shared" si="63"/>
        <v>0</v>
      </c>
      <c r="H122" s="38">
        <f t="shared" si="63"/>
        <v>0</v>
      </c>
      <c r="I122" s="38">
        <f t="shared" si="63"/>
        <v>0</v>
      </c>
      <c r="J122" s="38">
        <f t="shared" si="63"/>
        <v>0</v>
      </c>
      <c r="K122" s="38">
        <f t="shared" si="63"/>
        <v>0</v>
      </c>
      <c r="L122" s="38">
        <f t="shared" si="63"/>
        <v>0</v>
      </c>
      <c r="M122" s="37">
        <f t="shared" si="57"/>
        <v>0</v>
      </c>
      <c r="N122" s="38" t="s">
        <v>20</v>
      </c>
      <c r="P122" s="35"/>
    </row>
    <row r="123" spans="1:16" ht="15.95" customHeight="1" x14ac:dyDescent="0.15">
      <c r="A123" s="17"/>
      <c r="B123" s="18" t="s">
        <v>78</v>
      </c>
      <c r="C123" s="11" t="s">
        <v>18</v>
      </c>
      <c r="D123" s="37">
        <v>0</v>
      </c>
      <c r="E123" s="37"/>
      <c r="F123" s="37"/>
      <c r="G123" s="37"/>
      <c r="H123" s="37"/>
      <c r="I123" s="37"/>
      <c r="J123" s="37"/>
      <c r="K123" s="37"/>
      <c r="L123" s="37"/>
      <c r="M123" s="37">
        <f t="shared" si="57"/>
        <v>0</v>
      </c>
      <c r="N123" s="37">
        <f>SUM(M123,D123)</f>
        <v>0</v>
      </c>
      <c r="P123" s="35"/>
    </row>
    <row r="124" spans="1:16" ht="15.95" customHeight="1" x14ac:dyDescent="0.15">
      <c r="A124" s="13"/>
      <c r="B124" s="19"/>
      <c r="C124" s="15" t="s">
        <v>19</v>
      </c>
      <c r="D124" s="38" t="s">
        <v>20</v>
      </c>
      <c r="E124" s="38">
        <f t="shared" ref="E124:L124" si="64">IF($M123=0,0,E123/$M123%)</f>
        <v>0</v>
      </c>
      <c r="F124" s="38">
        <f t="shared" si="64"/>
        <v>0</v>
      </c>
      <c r="G124" s="38">
        <f t="shared" si="64"/>
        <v>0</v>
      </c>
      <c r="H124" s="38">
        <f t="shared" si="64"/>
        <v>0</v>
      </c>
      <c r="I124" s="38">
        <f t="shared" si="64"/>
        <v>0</v>
      </c>
      <c r="J124" s="38">
        <f t="shared" si="64"/>
        <v>0</v>
      </c>
      <c r="K124" s="38">
        <f t="shared" si="64"/>
        <v>0</v>
      </c>
      <c r="L124" s="38">
        <f t="shared" si="64"/>
        <v>0</v>
      </c>
      <c r="M124" s="37">
        <f t="shared" si="57"/>
        <v>0</v>
      </c>
      <c r="N124" s="38" t="s">
        <v>20</v>
      </c>
      <c r="P124" s="35"/>
    </row>
    <row r="125" spans="1:16" ht="15.95" customHeight="1" x14ac:dyDescent="0.15">
      <c r="A125" s="17"/>
      <c r="B125" s="18" t="s">
        <v>79</v>
      </c>
      <c r="C125" s="11" t="s">
        <v>18</v>
      </c>
      <c r="D125" s="37">
        <v>0</v>
      </c>
      <c r="E125" s="37"/>
      <c r="F125" s="37"/>
      <c r="G125" s="37"/>
      <c r="H125" s="37"/>
      <c r="I125" s="37"/>
      <c r="J125" s="37"/>
      <c r="K125" s="37"/>
      <c r="L125" s="37"/>
      <c r="M125" s="37">
        <f t="shared" si="57"/>
        <v>0</v>
      </c>
      <c r="N125" s="37">
        <f>SUM(M125,D125)</f>
        <v>0</v>
      </c>
      <c r="P125" s="35"/>
    </row>
    <row r="126" spans="1:16" ht="15.95" customHeight="1" x14ac:dyDescent="0.15">
      <c r="A126" s="13"/>
      <c r="B126" s="19"/>
      <c r="C126" s="15" t="s">
        <v>19</v>
      </c>
      <c r="D126" s="38" t="s">
        <v>20</v>
      </c>
      <c r="E126" s="38">
        <f t="shared" ref="E126:L126" si="65">IF($M125=0,0,E125/$M125%)</f>
        <v>0</v>
      </c>
      <c r="F126" s="38">
        <f t="shared" si="65"/>
        <v>0</v>
      </c>
      <c r="G126" s="38">
        <f t="shared" si="65"/>
        <v>0</v>
      </c>
      <c r="H126" s="38">
        <f t="shared" si="65"/>
        <v>0</v>
      </c>
      <c r="I126" s="38">
        <f t="shared" si="65"/>
        <v>0</v>
      </c>
      <c r="J126" s="38">
        <f t="shared" si="65"/>
        <v>0</v>
      </c>
      <c r="K126" s="38">
        <f t="shared" si="65"/>
        <v>0</v>
      </c>
      <c r="L126" s="38">
        <f t="shared" si="65"/>
        <v>0</v>
      </c>
      <c r="M126" s="37">
        <f t="shared" si="57"/>
        <v>0</v>
      </c>
      <c r="N126" s="38" t="s">
        <v>20</v>
      </c>
      <c r="P126" s="35"/>
    </row>
    <row r="127" spans="1:16" ht="15.75" customHeight="1" x14ac:dyDescent="0.15">
      <c r="A127" s="17"/>
      <c r="B127" s="18" t="s">
        <v>80</v>
      </c>
      <c r="C127" s="11" t="s">
        <v>18</v>
      </c>
      <c r="D127" s="37">
        <v>0</v>
      </c>
      <c r="E127" s="37"/>
      <c r="F127" s="37"/>
      <c r="G127" s="37"/>
      <c r="H127" s="37"/>
      <c r="I127" s="37"/>
      <c r="J127" s="37"/>
      <c r="K127" s="37"/>
      <c r="L127" s="37"/>
      <c r="M127" s="37">
        <f t="shared" si="57"/>
        <v>0</v>
      </c>
      <c r="N127" s="37">
        <f>SUM(M127,D127)</f>
        <v>0</v>
      </c>
      <c r="P127" s="35"/>
    </row>
    <row r="128" spans="1:16" ht="15.75" customHeight="1" x14ac:dyDescent="0.15">
      <c r="A128" s="13"/>
      <c r="B128" s="19"/>
      <c r="C128" s="15" t="s">
        <v>19</v>
      </c>
      <c r="D128" s="38" t="s">
        <v>20</v>
      </c>
      <c r="E128" s="38">
        <f t="shared" ref="E128:L128" si="66">IF($M127=0,0,E127/$M127%)</f>
        <v>0</v>
      </c>
      <c r="F128" s="38">
        <f t="shared" si="66"/>
        <v>0</v>
      </c>
      <c r="G128" s="38">
        <f t="shared" si="66"/>
        <v>0</v>
      </c>
      <c r="H128" s="38">
        <f t="shared" si="66"/>
        <v>0</v>
      </c>
      <c r="I128" s="38">
        <f t="shared" si="66"/>
        <v>0</v>
      </c>
      <c r="J128" s="38">
        <f t="shared" si="66"/>
        <v>0</v>
      </c>
      <c r="K128" s="38">
        <f t="shared" si="66"/>
        <v>0</v>
      </c>
      <c r="L128" s="38">
        <f t="shared" si="66"/>
        <v>0</v>
      </c>
      <c r="M128" s="37">
        <f t="shared" si="57"/>
        <v>0</v>
      </c>
      <c r="N128" s="38" t="s">
        <v>20</v>
      </c>
      <c r="P128" s="35"/>
    </row>
    <row r="129" spans="1:16" ht="15.75" customHeight="1" x14ac:dyDescent="0.15">
      <c r="A129" s="9" t="s">
        <v>81</v>
      </c>
      <c r="B129" s="10"/>
      <c r="C129" s="11" t="s">
        <v>18</v>
      </c>
      <c r="D129" s="37"/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f t="shared" si="57"/>
        <v>0</v>
      </c>
      <c r="N129" s="37">
        <f>SUM(M129,D129)</f>
        <v>0</v>
      </c>
      <c r="P129" s="35"/>
    </row>
    <row r="130" spans="1:16" ht="15.75" customHeight="1" x14ac:dyDescent="0.15">
      <c r="A130" s="21"/>
      <c r="B130" s="14"/>
      <c r="C130" s="15" t="s">
        <v>19</v>
      </c>
      <c r="D130" s="38" t="s">
        <v>20</v>
      </c>
      <c r="E130" s="38">
        <f t="shared" ref="E130:L130" si="67">IF($M129=0,0,E129/$M129%)</f>
        <v>0</v>
      </c>
      <c r="F130" s="38">
        <f t="shared" si="67"/>
        <v>0</v>
      </c>
      <c r="G130" s="38">
        <f t="shared" si="67"/>
        <v>0</v>
      </c>
      <c r="H130" s="38">
        <f t="shared" si="67"/>
        <v>0</v>
      </c>
      <c r="I130" s="38">
        <f t="shared" si="67"/>
        <v>0</v>
      </c>
      <c r="J130" s="38">
        <f t="shared" si="67"/>
        <v>0</v>
      </c>
      <c r="K130" s="38">
        <f t="shared" si="67"/>
        <v>0</v>
      </c>
      <c r="L130" s="38">
        <f t="shared" si="67"/>
        <v>0</v>
      </c>
      <c r="M130" s="37">
        <f t="shared" si="57"/>
        <v>0</v>
      </c>
      <c r="N130" s="38" t="s">
        <v>20</v>
      </c>
      <c r="P130" s="35"/>
    </row>
    <row r="131" spans="1:16" ht="15.75" customHeight="1" x14ac:dyDescent="0.15">
      <c r="A131" s="9" t="s">
        <v>82</v>
      </c>
      <c r="B131" s="10"/>
      <c r="C131" s="11" t="s">
        <v>18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>
        <f t="shared" si="57"/>
        <v>0</v>
      </c>
      <c r="N131" s="37">
        <f>SUM(M131,D131)</f>
        <v>0</v>
      </c>
      <c r="P131" s="35"/>
    </row>
    <row r="132" spans="1:16" ht="15.75" customHeight="1" x14ac:dyDescent="0.15">
      <c r="A132" s="21"/>
      <c r="B132" s="14"/>
      <c r="C132" s="15" t="s">
        <v>19</v>
      </c>
      <c r="D132" s="37"/>
      <c r="E132" s="38"/>
      <c r="F132" s="38"/>
      <c r="G132" s="38"/>
      <c r="H132" s="38"/>
      <c r="I132" s="38"/>
      <c r="J132" s="38"/>
      <c r="K132" s="38"/>
      <c r="L132" s="38"/>
      <c r="M132" s="37">
        <f t="shared" si="57"/>
        <v>0</v>
      </c>
      <c r="N132" s="37">
        <f>SUM(M132,D132)</f>
        <v>0</v>
      </c>
      <c r="P132" s="35"/>
    </row>
    <row r="133" spans="1:16" ht="15.95" customHeight="1" x14ac:dyDescent="0.15">
      <c r="A133" s="22" t="s">
        <v>83</v>
      </c>
      <c r="B133" s="23"/>
      <c r="C133" s="11" t="s">
        <v>18</v>
      </c>
      <c r="D133" s="37">
        <f t="shared" ref="D133:L133" si="68">SUM(D129,D109,D107,D81,D17,D7)</f>
        <v>19276.2</v>
      </c>
      <c r="E133" s="37">
        <f t="shared" si="68"/>
        <v>553.59999999999991</v>
      </c>
      <c r="F133" s="37">
        <f t="shared" si="68"/>
        <v>620.5</v>
      </c>
      <c r="G133" s="37">
        <f t="shared" si="68"/>
        <v>1954.7000000000003</v>
      </c>
      <c r="H133" s="37">
        <f t="shared" si="68"/>
        <v>1728</v>
      </c>
      <c r="I133" s="37">
        <f t="shared" si="68"/>
        <v>3312.9</v>
      </c>
      <c r="J133" s="37">
        <f t="shared" si="68"/>
        <v>1623.8000000000002</v>
      </c>
      <c r="K133" s="37">
        <f t="shared" si="68"/>
        <v>929.9</v>
      </c>
      <c r="L133" s="37">
        <f t="shared" si="68"/>
        <v>323.8</v>
      </c>
      <c r="M133" s="37">
        <f t="shared" si="57"/>
        <v>11047.199999999999</v>
      </c>
      <c r="N133" s="37">
        <f>SUM(M133,D133)</f>
        <v>30323.4</v>
      </c>
      <c r="P133" s="35"/>
    </row>
    <row r="134" spans="1:16" ht="15.95" customHeight="1" x14ac:dyDescent="0.15">
      <c r="A134" s="21"/>
      <c r="B134" s="14"/>
      <c r="C134" s="15" t="s">
        <v>19</v>
      </c>
      <c r="D134" s="38" t="s">
        <v>20</v>
      </c>
      <c r="E134" s="38">
        <f t="shared" ref="E134:L134" si="69">IF($M133=0,0,E133/$M133%)</f>
        <v>5.0112245636903463</v>
      </c>
      <c r="F134" s="38">
        <f t="shared" si="69"/>
        <v>5.6168078789195457</v>
      </c>
      <c r="G134" s="38">
        <f t="shared" si="69"/>
        <v>17.694076327033098</v>
      </c>
      <c r="H134" s="38">
        <f t="shared" si="69"/>
        <v>15.641972626547904</v>
      </c>
      <c r="I134" s="38">
        <f t="shared" si="69"/>
        <v>29.988594394959811</v>
      </c>
      <c r="J134" s="38">
        <f t="shared" si="69"/>
        <v>14.698747193859079</v>
      </c>
      <c r="K134" s="38">
        <f t="shared" si="69"/>
        <v>8.4175175610109356</v>
      </c>
      <c r="L134" s="38">
        <f t="shared" si="69"/>
        <v>2.9310594539792891</v>
      </c>
      <c r="M134" s="37">
        <f t="shared" si="57"/>
        <v>100.00000000000001</v>
      </c>
      <c r="N134" s="38" t="s">
        <v>20</v>
      </c>
      <c r="P134" s="35"/>
    </row>
    <row r="135" spans="1:16" ht="15.95" customHeight="1" x14ac:dyDescent="0.15">
      <c r="A135" s="9" t="s">
        <v>84</v>
      </c>
      <c r="B135" s="10"/>
      <c r="C135" s="11" t="s">
        <v>18</v>
      </c>
      <c r="D135" s="37">
        <v>2542.7999999999997</v>
      </c>
      <c r="E135" s="37">
        <v>38.700000000000003</v>
      </c>
      <c r="F135" s="37">
        <v>0</v>
      </c>
      <c r="G135" s="37">
        <v>738.33916918014802</v>
      </c>
      <c r="H135" s="37">
        <v>1042.2344255552509</v>
      </c>
      <c r="I135" s="37">
        <v>470.8</v>
      </c>
      <c r="J135" s="37">
        <v>61.6</v>
      </c>
      <c r="K135" s="37">
        <v>0</v>
      </c>
      <c r="L135" s="37">
        <v>292.12640526460098</v>
      </c>
      <c r="M135" s="37">
        <v>2643.8</v>
      </c>
      <c r="N135" s="37">
        <f>SUM(M135,D135)</f>
        <v>5186.6000000000004</v>
      </c>
      <c r="P135" s="35"/>
    </row>
    <row r="136" spans="1:16" ht="15.95" customHeight="1" x14ac:dyDescent="0.15">
      <c r="A136" s="21" t="s">
        <v>85</v>
      </c>
      <c r="B136" s="24"/>
      <c r="C136" s="15" t="s">
        <v>19</v>
      </c>
      <c r="D136" s="38" t="s">
        <v>20</v>
      </c>
      <c r="E136" s="38">
        <f t="shared" ref="E136:L136" si="70">IF($M135=0,0,E135/$M135%)</f>
        <v>1.4638021030335124</v>
      </c>
      <c r="F136" s="38">
        <f t="shared" si="70"/>
        <v>0</v>
      </c>
      <c r="G136" s="38">
        <f t="shared" si="70"/>
        <v>27.927194537413872</v>
      </c>
      <c r="H136" s="38">
        <f t="shared" si="70"/>
        <v>39.421833177821725</v>
      </c>
      <c r="I136" s="38">
        <f t="shared" si="70"/>
        <v>17.807701036387016</v>
      </c>
      <c r="J136" s="38">
        <f t="shared" si="70"/>
        <v>2.3299795748543759</v>
      </c>
      <c r="K136" s="38">
        <f t="shared" si="70"/>
        <v>0</v>
      </c>
      <c r="L136" s="38">
        <f t="shared" si="70"/>
        <v>11.049489570489483</v>
      </c>
      <c r="M136" s="37">
        <f t="shared" si="57"/>
        <v>99.999999999999986</v>
      </c>
      <c r="N136" s="38" t="s">
        <v>20</v>
      </c>
      <c r="P136" s="35"/>
    </row>
  </sheetData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5" firstPageNumber="207" fitToHeight="2" orientation="portrait" useFirstPageNumber="1" r:id="rId1"/>
  <headerFooter alignWithMargins="0"/>
  <rowBreaks count="1" manualBreakCount="1"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FF0000"/>
    <pageSetUpPr fitToPage="1"/>
  </sheetPr>
  <dimension ref="A2:P140"/>
  <sheetViews>
    <sheetView showGridLines="0" showZeros="0" view="pageBreakPreview" zoomScale="90" zoomScaleNormal="55" zoomScaleSheetLayoutView="90" workbookViewId="0">
      <pane xSplit="2" ySplit="6" topLeftCell="C126" activePane="bottomRight" state="frozen"/>
      <selection activeCell="D113" sqref="D113"/>
      <selection pane="topRight" activeCell="D113" sqref="D113"/>
      <selection pane="bottomLeft" activeCell="D113" sqref="D113"/>
      <selection pane="bottomRight" activeCell="E113" sqref="E113"/>
    </sheetView>
  </sheetViews>
  <sheetFormatPr defaultRowHeight="15.95" customHeight="1" x14ac:dyDescent="0.15"/>
  <cols>
    <col min="1" max="1" width="7.5" style="2" customWidth="1"/>
    <col min="2" max="2" width="13.875" style="2" customWidth="1"/>
    <col min="3" max="3" width="13.5" style="1" bestFit="1" customWidth="1"/>
    <col min="4" max="4" width="14.625" style="1" customWidth="1"/>
    <col min="5" max="6" width="12.375" style="1" customWidth="1"/>
    <col min="7" max="7" width="14.625" style="1" customWidth="1"/>
    <col min="8" max="12" width="12.375" style="1" customWidth="1"/>
    <col min="13" max="13" width="14.625" style="1" customWidth="1"/>
    <col min="14" max="14" width="17.625" style="1" customWidth="1"/>
    <col min="15" max="256" width="9" style="1"/>
    <col min="257" max="257" width="7.5" style="1" customWidth="1"/>
    <col min="258" max="258" width="13.875" style="1" customWidth="1"/>
    <col min="259" max="259" width="13.5" style="1" bestFit="1" customWidth="1"/>
    <col min="260" max="260" width="14.625" style="1" customWidth="1"/>
    <col min="261" max="262" width="12.375" style="1" customWidth="1"/>
    <col min="263" max="263" width="14.625" style="1" customWidth="1"/>
    <col min="264" max="268" width="12.375" style="1" customWidth="1"/>
    <col min="269" max="269" width="14.625" style="1" customWidth="1"/>
    <col min="270" max="270" width="17.625" style="1" customWidth="1"/>
    <col min="271" max="512" width="9" style="1"/>
    <col min="513" max="513" width="7.5" style="1" customWidth="1"/>
    <col min="514" max="514" width="13.875" style="1" customWidth="1"/>
    <col min="515" max="515" width="13.5" style="1" bestFit="1" customWidth="1"/>
    <col min="516" max="516" width="14.625" style="1" customWidth="1"/>
    <col min="517" max="518" width="12.375" style="1" customWidth="1"/>
    <col min="519" max="519" width="14.625" style="1" customWidth="1"/>
    <col min="520" max="524" width="12.375" style="1" customWidth="1"/>
    <col min="525" max="525" width="14.625" style="1" customWidth="1"/>
    <col min="526" max="526" width="17.625" style="1" customWidth="1"/>
    <col min="527" max="768" width="9" style="1"/>
    <col min="769" max="769" width="7.5" style="1" customWidth="1"/>
    <col min="770" max="770" width="13.875" style="1" customWidth="1"/>
    <col min="771" max="771" width="13.5" style="1" bestFit="1" customWidth="1"/>
    <col min="772" max="772" width="14.625" style="1" customWidth="1"/>
    <col min="773" max="774" width="12.375" style="1" customWidth="1"/>
    <col min="775" max="775" width="14.625" style="1" customWidth="1"/>
    <col min="776" max="780" width="12.375" style="1" customWidth="1"/>
    <col min="781" max="781" width="14.625" style="1" customWidth="1"/>
    <col min="782" max="782" width="17.625" style="1" customWidth="1"/>
    <col min="783" max="1024" width="9" style="1"/>
    <col min="1025" max="1025" width="7.5" style="1" customWidth="1"/>
    <col min="1026" max="1026" width="13.875" style="1" customWidth="1"/>
    <col min="1027" max="1027" width="13.5" style="1" bestFit="1" customWidth="1"/>
    <col min="1028" max="1028" width="14.625" style="1" customWidth="1"/>
    <col min="1029" max="1030" width="12.375" style="1" customWidth="1"/>
    <col min="1031" max="1031" width="14.625" style="1" customWidth="1"/>
    <col min="1032" max="1036" width="12.375" style="1" customWidth="1"/>
    <col min="1037" max="1037" width="14.625" style="1" customWidth="1"/>
    <col min="1038" max="1038" width="17.625" style="1" customWidth="1"/>
    <col min="1039" max="1280" width="9" style="1"/>
    <col min="1281" max="1281" width="7.5" style="1" customWidth="1"/>
    <col min="1282" max="1282" width="13.875" style="1" customWidth="1"/>
    <col min="1283" max="1283" width="13.5" style="1" bestFit="1" customWidth="1"/>
    <col min="1284" max="1284" width="14.625" style="1" customWidth="1"/>
    <col min="1285" max="1286" width="12.375" style="1" customWidth="1"/>
    <col min="1287" max="1287" width="14.625" style="1" customWidth="1"/>
    <col min="1288" max="1292" width="12.375" style="1" customWidth="1"/>
    <col min="1293" max="1293" width="14.625" style="1" customWidth="1"/>
    <col min="1294" max="1294" width="17.625" style="1" customWidth="1"/>
    <col min="1295" max="1536" width="9" style="1"/>
    <col min="1537" max="1537" width="7.5" style="1" customWidth="1"/>
    <col min="1538" max="1538" width="13.875" style="1" customWidth="1"/>
    <col min="1539" max="1539" width="13.5" style="1" bestFit="1" customWidth="1"/>
    <col min="1540" max="1540" width="14.625" style="1" customWidth="1"/>
    <col min="1541" max="1542" width="12.375" style="1" customWidth="1"/>
    <col min="1543" max="1543" width="14.625" style="1" customWidth="1"/>
    <col min="1544" max="1548" width="12.375" style="1" customWidth="1"/>
    <col min="1549" max="1549" width="14.625" style="1" customWidth="1"/>
    <col min="1550" max="1550" width="17.625" style="1" customWidth="1"/>
    <col min="1551" max="1792" width="9" style="1"/>
    <col min="1793" max="1793" width="7.5" style="1" customWidth="1"/>
    <col min="1794" max="1794" width="13.875" style="1" customWidth="1"/>
    <col min="1795" max="1795" width="13.5" style="1" bestFit="1" customWidth="1"/>
    <col min="1796" max="1796" width="14.625" style="1" customWidth="1"/>
    <col min="1797" max="1798" width="12.375" style="1" customWidth="1"/>
    <col min="1799" max="1799" width="14.625" style="1" customWidth="1"/>
    <col min="1800" max="1804" width="12.375" style="1" customWidth="1"/>
    <col min="1805" max="1805" width="14.625" style="1" customWidth="1"/>
    <col min="1806" max="1806" width="17.625" style="1" customWidth="1"/>
    <col min="1807" max="2048" width="9" style="1"/>
    <col min="2049" max="2049" width="7.5" style="1" customWidth="1"/>
    <col min="2050" max="2050" width="13.875" style="1" customWidth="1"/>
    <col min="2051" max="2051" width="13.5" style="1" bestFit="1" customWidth="1"/>
    <col min="2052" max="2052" width="14.625" style="1" customWidth="1"/>
    <col min="2053" max="2054" width="12.375" style="1" customWidth="1"/>
    <col min="2055" max="2055" width="14.625" style="1" customWidth="1"/>
    <col min="2056" max="2060" width="12.375" style="1" customWidth="1"/>
    <col min="2061" max="2061" width="14.625" style="1" customWidth="1"/>
    <col min="2062" max="2062" width="17.625" style="1" customWidth="1"/>
    <col min="2063" max="2304" width="9" style="1"/>
    <col min="2305" max="2305" width="7.5" style="1" customWidth="1"/>
    <col min="2306" max="2306" width="13.875" style="1" customWidth="1"/>
    <col min="2307" max="2307" width="13.5" style="1" bestFit="1" customWidth="1"/>
    <col min="2308" max="2308" width="14.625" style="1" customWidth="1"/>
    <col min="2309" max="2310" width="12.375" style="1" customWidth="1"/>
    <col min="2311" max="2311" width="14.625" style="1" customWidth="1"/>
    <col min="2312" max="2316" width="12.375" style="1" customWidth="1"/>
    <col min="2317" max="2317" width="14.625" style="1" customWidth="1"/>
    <col min="2318" max="2318" width="17.625" style="1" customWidth="1"/>
    <col min="2319" max="2560" width="9" style="1"/>
    <col min="2561" max="2561" width="7.5" style="1" customWidth="1"/>
    <col min="2562" max="2562" width="13.875" style="1" customWidth="1"/>
    <col min="2563" max="2563" width="13.5" style="1" bestFit="1" customWidth="1"/>
    <col min="2564" max="2564" width="14.625" style="1" customWidth="1"/>
    <col min="2565" max="2566" width="12.375" style="1" customWidth="1"/>
    <col min="2567" max="2567" width="14.625" style="1" customWidth="1"/>
    <col min="2568" max="2572" width="12.375" style="1" customWidth="1"/>
    <col min="2573" max="2573" width="14.625" style="1" customWidth="1"/>
    <col min="2574" max="2574" width="17.625" style="1" customWidth="1"/>
    <col min="2575" max="2816" width="9" style="1"/>
    <col min="2817" max="2817" width="7.5" style="1" customWidth="1"/>
    <col min="2818" max="2818" width="13.875" style="1" customWidth="1"/>
    <col min="2819" max="2819" width="13.5" style="1" bestFit="1" customWidth="1"/>
    <col min="2820" max="2820" width="14.625" style="1" customWidth="1"/>
    <col min="2821" max="2822" width="12.375" style="1" customWidth="1"/>
    <col min="2823" max="2823" width="14.625" style="1" customWidth="1"/>
    <col min="2824" max="2828" width="12.375" style="1" customWidth="1"/>
    <col min="2829" max="2829" width="14.625" style="1" customWidth="1"/>
    <col min="2830" max="2830" width="17.625" style="1" customWidth="1"/>
    <col min="2831" max="3072" width="9" style="1"/>
    <col min="3073" max="3073" width="7.5" style="1" customWidth="1"/>
    <col min="3074" max="3074" width="13.875" style="1" customWidth="1"/>
    <col min="3075" max="3075" width="13.5" style="1" bestFit="1" customWidth="1"/>
    <col min="3076" max="3076" width="14.625" style="1" customWidth="1"/>
    <col min="3077" max="3078" width="12.375" style="1" customWidth="1"/>
    <col min="3079" max="3079" width="14.625" style="1" customWidth="1"/>
    <col min="3080" max="3084" width="12.375" style="1" customWidth="1"/>
    <col min="3085" max="3085" width="14.625" style="1" customWidth="1"/>
    <col min="3086" max="3086" width="17.625" style="1" customWidth="1"/>
    <col min="3087" max="3328" width="9" style="1"/>
    <col min="3329" max="3329" width="7.5" style="1" customWidth="1"/>
    <col min="3330" max="3330" width="13.875" style="1" customWidth="1"/>
    <col min="3331" max="3331" width="13.5" style="1" bestFit="1" customWidth="1"/>
    <col min="3332" max="3332" width="14.625" style="1" customWidth="1"/>
    <col min="3333" max="3334" width="12.375" style="1" customWidth="1"/>
    <col min="3335" max="3335" width="14.625" style="1" customWidth="1"/>
    <col min="3336" max="3340" width="12.375" style="1" customWidth="1"/>
    <col min="3341" max="3341" width="14.625" style="1" customWidth="1"/>
    <col min="3342" max="3342" width="17.625" style="1" customWidth="1"/>
    <col min="3343" max="3584" width="9" style="1"/>
    <col min="3585" max="3585" width="7.5" style="1" customWidth="1"/>
    <col min="3586" max="3586" width="13.875" style="1" customWidth="1"/>
    <col min="3587" max="3587" width="13.5" style="1" bestFit="1" customWidth="1"/>
    <col min="3588" max="3588" width="14.625" style="1" customWidth="1"/>
    <col min="3589" max="3590" width="12.375" style="1" customWidth="1"/>
    <col min="3591" max="3591" width="14.625" style="1" customWidth="1"/>
    <col min="3592" max="3596" width="12.375" style="1" customWidth="1"/>
    <col min="3597" max="3597" width="14.625" style="1" customWidth="1"/>
    <col min="3598" max="3598" width="17.625" style="1" customWidth="1"/>
    <col min="3599" max="3840" width="9" style="1"/>
    <col min="3841" max="3841" width="7.5" style="1" customWidth="1"/>
    <col min="3842" max="3842" width="13.875" style="1" customWidth="1"/>
    <col min="3843" max="3843" width="13.5" style="1" bestFit="1" customWidth="1"/>
    <col min="3844" max="3844" width="14.625" style="1" customWidth="1"/>
    <col min="3845" max="3846" width="12.375" style="1" customWidth="1"/>
    <col min="3847" max="3847" width="14.625" style="1" customWidth="1"/>
    <col min="3848" max="3852" width="12.375" style="1" customWidth="1"/>
    <col min="3853" max="3853" width="14.625" style="1" customWidth="1"/>
    <col min="3854" max="3854" width="17.625" style="1" customWidth="1"/>
    <col min="3855" max="4096" width="9" style="1"/>
    <col min="4097" max="4097" width="7.5" style="1" customWidth="1"/>
    <col min="4098" max="4098" width="13.875" style="1" customWidth="1"/>
    <col min="4099" max="4099" width="13.5" style="1" bestFit="1" customWidth="1"/>
    <col min="4100" max="4100" width="14.625" style="1" customWidth="1"/>
    <col min="4101" max="4102" width="12.375" style="1" customWidth="1"/>
    <col min="4103" max="4103" width="14.625" style="1" customWidth="1"/>
    <col min="4104" max="4108" width="12.375" style="1" customWidth="1"/>
    <col min="4109" max="4109" width="14.625" style="1" customWidth="1"/>
    <col min="4110" max="4110" width="17.625" style="1" customWidth="1"/>
    <col min="4111" max="4352" width="9" style="1"/>
    <col min="4353" max="4353" width="7.5" style="1" customWidth="1"/>
    <col min="4354" max="4354" width="13.875" style="1" customWidth="1"/>
    <col min="4355" max="4355" width="13.5" style="1" bestFit="1" customWidth="1"/>
    <col min="4356" max="4356" width="14.625" style="1" customWidth="1"/>
    <col min="4357" max="4358" width="12.375" style="1" customWidth="1"/>
    <col min="4359" max="4359" width="14.625" style="1" customWidth="1"/>
    <col min="4360" max="4364" width="12.375" style="1" customWidth="1"/>
    <col min="4365" max="4365" width="14.625" style="1" customWidth="1"/>
    <col min="4366" max="4366" width="17.625" style="1" customWidth="1"/>
    <col min="4367" max="4608" width="9" style="1"/>
    <col min="4609" max="4609" width="7.5" style="1" customWidth="1"/>
    <col min="4610" max="4610" width="13.875" style="1" customWidth="1"/>
    <col min="4611" max="4611" width="13.5" style="1" bestFit="1" customWidth="1"/>
    <col min="4612" max="4612" width="14.625" style="1" customWidth="1"/>
    <col min="4613" max="4614" width="12.375" style="1" customWidth="1"/>
    <col min="4615" max="4615" width="14.625" style="1" customWidth="1"/>
    <col min="4616" max="4620" width="12.375" style="1" customWidth="1"/>
    <col min="4621" max="4621" width="14.625" style="1" customWidth="1"/>
    <col min="4622" max="4622" width="17.625" style="1" customWidth="1"/>
    <col min="4623" max="4864" width="9" style="1"/>
    <col min="4865" max="4865" width="7.5" style="1" customWidth="1"/>
    <col min="4866" max="4866" width="13.875" style="1" customWidth="1"/>
    <col min="4867" max="4867" width="13.5" style="1" bestFit="1" customWidth="1"/>
    <col min="4868" max="4868" width="14.625" style="1" customWidth="1"/>
    <col min="4869" max="4870" width="12.375" style="1" customWidth="1"/>
    <col min="4871" max="4871" width="14.625" style="1" customWidth="1"/>
    <col min="4872" max="4876" width="12.375" style="1" customWidth="1"/>
    <col min="4877" max="4877" width="14.625" style="1" customWidth="1"/>
    <col min="4878" max="4878" width="17.625" style="1" customWidth="1"/>
    <col min="4879" max="5120" width="9" style="1"/>
    <col min="5121" max="5121" width="7.5" style="1" customWidth="1"/>
    <col min="5122" max="5122" width="13.875" style="1" customWidth="1"/>
    <col min="5123" max="5123" width="13.5" style="1" bestFit="1" customWidth="1"/>
    <col min="5124" max="5124" width="14.625" style="1" customWidth="1"/>
    <col min="5125" max="5126" width="12.375" style="1" customWidth="1"/>
    <col min="5127" max="5127" width="14.625" style="1" customWidth="1"/>
    <col min="5128" max="5132" width="12.375" style="1" customWidth="1"/>
    <col min="5133" max="5133" width="14.625" style="1" customWidth="1"/>
    <col min="5134" max="5134" width="17.625" style="1" customWidth="1"/>
    <col min="5135" max="5376" width="9" style="1"/>
    <col min="5377" max="5377" width="7.5" style="1" customWidth="1"/>
    <col min="5378" max="5378" width="13.875" style="1" customWidth="1"/>
    <col min="5379" max="5379" width="13.5" style="1" bestFit="1" customWidth="1"/>
    <col min="5380" max="5380" width="14.625" style="1" customWidth="1"/>
    <col min="5381" max="5382" width="12.375" style="1" customWidth="1"/>
    <col min="5383" max="5383" width="14.625" style="1" customWidth="1"/>
    <col min="5384" max="5388" width="12.375" style="1" customWidth="1"/>
    <col min="5389" max="5389" width="14.625" style="1" customWidth="1"/>
    <col min="5390" max="5390" width="17.625" style="1" customWidth="1"/>
    <col min="5391" max="5632" width="9" style="1"/>
    <col min="5633" max="5633" width="7.5" style="1" customWidth="1"/>
    <col min="5634" max="5634" width="13.875" style="1" customWidth="1"/>
    <col min="5635" max="5635" width="13.5" style="1" bestFit="1" customWidth="1"/>
    <col min="5636" max="5636" width="14.625" style="1" customWidth="1"/>
    <col min="5637" max="5638" width="12.375" style="1" customWidth="1"/>
    <col min="5639" max="5639" width="14.625" style="1" customWidth="1"/>
    <col min="5640" max="5644" width="12.375" style="1" customWidth="1"/>
    <col min="5645" max="5645" width="14.625" style="1" customWidth="1"/>
    <col min="5646" max="5646" width="17.625" style="1" customWidth="1"/>
    <col min="5647" max="5888" width="9" style="1"/>
    <col min="5889" max="5889" width="7.5" style="1" customWidth="1"/>
    <col min="5890" max="5890" width="13.875" style="1" customWidth="1"/>
    <col min="5891" max="5891" width="13.5" style="1" bestFit="1" customWidth="1"/>
    <col min="5892" max="5892" width="14.625" style="1" customWidth="1"/>
    <col min="5893" max="5894" width="12.375" style="1" customWidth="1"/>
    <col min="5895" max="5895" width="14.625" style="1" customWidth="1"/>
    <col min="5896" max="5900" width="12.375" style="1" customWidth="1"/>
    <col min="5901" max="5901" width="14.625" style="1" customWidth="1"/>
    <col min="5902" max="5902" width="17.625" style="1" customWidth="1"/>
    <col min="5903" max="6144" width="9" style="1"/>
    <col min="6145" max="6145" width="7.5" style="1" customWidth="1"/>
    <col min="6146" max="6146" width="13.875" style="1" customWidth="1"/>
    <col min="6147" max="6147" width="13.5" style="1" bestFit="1" customWidth="1"/>
    <col min="6148" max="6148" width="14.625" style="1" customWidth="1"/>
    <col min="6149" max="6150" width="12.375" style="1" customWidth="1"/>
    <col min="6151" max="6151" width="14.625" style="1" customWidth="1"/>
    <col min="6152" max="6156" width="12.375" style="1" customWidth="1"/>
    <col min="6157" max="6157" width="14.625" style="1" customWidth="1"/>
    <col min="6158" max="6158" width="17.625" style="1" customWidth="1"/>
    <col min="6159" max="6400" width="9" style="1"/>
    <col min="6401" max="6401" width="7.5" style="1" customWidth="1"/>
    <col min="6402" max="6402" width="13.875" style="1" customWidth="1"/>
    <col min="6403" max="6403" width="13.5" style="1" bestFit="1" customWidth="1"/>
    <col min="6404" max="6404" width="14.625" style="1" customWidth="1"/>
    <col min="6405" max="6406" width="12.375" style="1" customWidth="1"/>
    <col min="6407" max="6407" width="14.625" style="1" customWidth="1"/>
    <col min="6408" max="6412" width="12.375" style="1" customWidth="1"/>
    <col min="6413" max="6413" width="14.625" style="1" customWidth="1"/>
    <col min="6414" max="6414" width="17.625" style="1" customWidth="1"/>
    <col min="6415" max="6656" width="9" style="1"/>
    <col min="6657" max="6657" width="7.5" style="1" customWidth="1"/>
    <col min="6658" max="6658" width="13.875" style="1" customWidth="1"/>
    <col min="6659" max="6659" width="13.5" style="1" bestFit="1" customWidth="1"/>
    <col min="6660" max="6660" width="14.625" style="1" customWidth="1"/>
    <col min="6661" max="6662" width="12.375" style="1" customWidth="1"/>
    <col min="6663" max="6663" width="14.625" style="1" customWidth="1"/>
    <col min="6664" max="6668" width="12.375" style="1" customWidth="1"/>
    <col min="6669" max="6669" width="14.625" style="1" customWidth="1"/>
    <col min="6670" max="6670" width="17.625" style="1" customWidth="1"/>
    <col min="6671" max="6912" width="9" style="1"/>
    <col min="6913" max="6913" width="7.5" style="1" customWidth="1"/>
    <col min="6914" max="6914" width="13.875" style="1" customWidth="1"/>
    <col min="6915" max="6915" width="13.5" style="1" bestFit="1" customWidth="1"/>
    <col min="6916" max="6916" width="14.625" style="1" customWidth="1"/>
    <col min="6917" max="6918" width="12.375" style="1" customWidth="1"/>
    <col min="6919" max="6919" width="14.625" style="1" customWidth="1"/>
    <col min="6920" max="6924" width="12.375" style="1" customWidth="1"/>
    <col min="6925" max="6925" width="14.625" style="1" customWidth="1"/>
    <col min="6926" max="6926" width="17.625" style="1" customWidth="1"/>
    <col min="6927" max="7168" width="9" style="1"/>
    <col min="7169" max="7169" width="7.5" style="1" customWidth="1"/>
    <col min="7170" max="7170" width="13.875" style="1" customWidth="1"/>
    <col min="7171" max="7171" width="13.5" style="1" bestFit="1" customWidth="1"/>
    <col min="7172" max="7172" width="14.625" style="1" customWidth="1"/>
    <col min="7173" max="7174" width="12.375" style="1" customWidth="1"/>
    <col min="7175" max="7175" width="14.625" style="1" customWidth="1"/>
    <col min="7176" max="7180" width="12.375" style="1" customWidth="1"/>
    <col min="7181" max="7181" width="14.625" style="1" customWidth="1"/>
    <col min="7182" max="7182" width="17.625" style="1" customWidth="1"/>
    <col min="7183" max="7424" width="9" style="1"/>
    <col min="7425" max="7425" width="7.5" style="1" customWidth="1"/>
    <col min="7426" max="7426" width="13.875" style="1" customWidth="1"/>
    <col min="7427" max="7427" width="13.5" style="1" bestFit="1" customWidth="1"/>
    <col min="7428" max="7428" width="14.625" style="1" customWidth="1"/>
    <col min="7429" max="7430" width="12.375" style="1" customWidth="1"/>
    <col min="7431" max="7431" width="14.625" style="1" customWidth="1"/>
    <col min="7432" max="7436" width="12.375" style="1" customWidth="1"/>
    <col min="7437" max="7437" width="14.625" style="1" customWidth="1"/>
    <col min="7438" max="7438" width="17.625" style="1" customWidth="1"/>
    <col min="7439" max="7680" width="9" style="1"/>
    <col min="7681" max="7681" width="7.5" style="1" customWidth="1"/>
    <col min="7682" max="7682" width="13.875" style="1" customWidth="1"/>
    <col min="7683" max="7683" width="13.5" style="1" bestFit="1" customWidth="1"/>
    <col min="7684" max="7684" width="14.625" style="1" customWidth="1"/>
    <col min="7685" max="7686" width="12.375" style="1" customWidth="1"/>
    <col min="7687" max="7687" width="14.625" style="1" customWidth="1"/>
    <col min="7688" max="7692" width="12.375" style="1" customWidth="1"/>
    <col min="7693" max="7693" width="14.625" style="1" customWidth="1"/>
    <col min="7694" max="7694" width="17.625" style="1" customWidth="1"/>
    <col min="7695" max="7936" width="9" style="1"/>
    <col min="7937" max="7937" width="7.5" style="1" customWidth="1"/>
    <col min="7938" max="7938" width="13.875" style="1" customWidth="1"/>
    <col min="7939" max="7939" width="13.5" style="1" bestFit="1" customWidth="1"/>
    <col min="7940" max="7940" width="14.625" style="1" customWidth="1"/>
    <col min="7941" max="7942" width="12.375" style="1" customWidth="1"/>
    <col min="7943" max="7943" width="14.625" style="1" customWidth="1"/>
    <col min="7944" max="7948" width="12.375" style="1" customWidth="1"/>
    <col min="7949" max="7949" width="14.625" style="1" customWidth="1"/>
    <col min="7950" max="7950" width="17.625" style="1" customWidth="1"/>
    <col min="7951" max="8192" width="9" style="1"/>
    <col min="8193" max="8193" width="7.5" style="1" customWidth="1"/>
    <col min="8194" max="8194" width="13.875" style="1" customWidth="1"/>
    <col min="8195" max="8195" width="13.5" style="1" bestFit="1" customWidth="1"/>
    <col min="8196" max="8196" width="14.625" style="1" customWidth="1"/>
    <col min="8197" max="8198" width="12.375" style="1" customWidth="1"/>
    <col min="8199" max="8199" width="14.625" style="1" customWidth="1"/>
    <col min="8200" max="8204" width="12.375" style="1" customWidth="1"/>
    <col min="8205" max="8205" width="14.625" style="1" customWidth="1"/>
    <col min="8206" max="8206" width="17.625" style="1" customWidth="1"/>
    <col min="8207" max="8448" width="9" style="1"/>
    <col min="8449" max="8449" width="7.5" style="1" customWidth="1"/>
    <col min="8450" max="8450" width="13.875" style="1" customWidth="1"/>
    <col min="8451" max="8451" width="13.5" style="1" bestFit="1" customWidth="1"/>
    <col min="8452" max="8452" width="14.625" style="1" customWidth="1"/>
    <col min="8453" max="8454" width="12.375" style="1" customWidth="1"/>
    <col min="8455" max="8455" width="14.625" style="1" customWidth="1"/>
    <col min="8456" max="8460" width="12.375" style="1" customWidth="1"/>
    <col min="8461" max="8461" width="14.625" style="1" customWidth="1"/>
    <col min="8462" max="8462" width="17.625" style="1" customWidth="1"/>
    <col min="8463" max="8704" width="9" style="1"/>
    <col min="8705" max="8705" width="7.5" style="1" customWidth="1"/>
    <col min="8706" max="8706" width="13.875" style="1" customWidth="1"/>
    <col min="8707" max="8707" width="13.5" style="1" bestFit="1" customWidth="1"/>
    <col min="8708" max="8708" width="14.625" style="1" customWidth="1"/>
    <col min="8709" max="8710" width="12.375" style="1" customWidth="1"/>
    <col min="8711" max="8711" width="14.625" style="1" customWidth="1"/>
    <col min="8712" max="8716" width="12.375" style="1" customWidth="1"/>
    <col min="8717" max="8717" width="14.625" style="1" customWidth="1"/>
    <col min="8718" max="8718" width="17.625" style="1" customWidth="1"/>
    <col min="8719" max="8960" width="9" style="1"/>
    <col min="8961" max="8961" width="7.5" style="1" customWidth="1"/>
    <col min="8962" max="8962" width="13.875" style="1" customWidth="1"/>
    <col min="8963" max="8963" width="13.5" style="1" bestFit="1" customWidth="1"/>
    <col min="8964" max="8964" width="14.625" style="1" customWidth="1"/>
    <col min="8965" max="8966" width="12.375" style="1" customWidth="1"/>
    <col min="8967" max="8967" width="14.625" style="1" customWidth="1"/>
    <col min="8968" max="8972" width="12.375" style="1" customWidth="1"/>
    <col min="8973" max="8973" width="14.625" style="1" customWidth="1"/>
    <col min="8974" max="8974" width="17.625" style="1" customWidth="1"/>
    <col min="8975" max="9216" width="9" style="1"/>
    <col min="9217" max="9217" width="7.5" style="1" customWidth="1"/>
    <col min="9218" max="9218" width="13.875" style="1" customWidth="1"/>
    <col min="9219" max="9219" width="13.5" style="1" bestFit="1" customWidth="1"/>
    <col min="9220" max="9220" width="14.625" style="1" customWidth="1"/>
    <col min="9221" max="9222" width="12.375" style="1" customWidth="1"/>
    <col min="9223" max="9223" width="14.625" style="1" customWidth="1"/>
    <col min="9224" max="9228" width="12.375" style="1" customWidth="1"/>
    <col min="9229" max="9229" width="14.625" style="1" customWidth="1"/>
    <col min="9230" max="9230" width="17.625" style="1" customWidth="1"/>
    <col min="9231" max="9472" width="9" style="1"/>
    <col min="9473" max="9473" width="7.5" style="1" customWidth="1"/>
    <col min="9474" max="9474" width="13.875" style="1" customWidth="1"/>
    <col min="9475" max="9475" width="13.5" style="1" bestFit="1" customWidth="1"/>
    <col min="9476" max="9476" width="14.625" style="1" customWidth="1"/>
    <col min="9477" max="9478" width="12.375" style="1" customWidth="1"/>
    <col min="9479" max="9479" width="14.625" style="1" customWidth="1"/>
    <col min="9480" max="9484" width="12.375" style="1" customWidth="1"/>
    <col min="9485" max="9485" width="14.625" style="1" customWidth="1"/>
    <col min="9486" max="9486" width="17.625" style="1" customWidth="1"/>
    <col min="9487" max="9728" width="9" style="1"/>
    <col min="9729" max="9729" width="7.5" style="1" customWidth="1"/>
    <col min="9730" max="9730" width="13.875" style="1" customWidth="1"/>
    <col min="9731" max="9731" width="13.5" style="1" bestFit="1" customWidth="1"/>
    <col min="9732" max="9732" width="14.625" style="1" customWidth="1"/>
    <col min="9733" max="9734" width="12.375" style="1" customWidth="1"/>
    <col min="9735" max="9735" width="14.625" style="1" customWidth="1"/>
    <col min="9736" max="9740" width="12.375" style="1" customWidth="1"/>
    <col min="9741" max="9741" width="14.625" style="1" customWidth="1"/>
    <col min="9742" max="9742" width="17.625" style="1" customWidth="1"/>
    <col min="9743" max="9984" width="9" style="1"/>
    <col min="9985" max="9985" width="7.5" style="1" customWidth="1"/>
    <col min="9986" max="9986" width="13.875" style="1" customWidth="1"/>
    <col min="9987" max="9987" width="13.5" style="1" bestFit="1" customWidth="1"/>
    <col min="9988" max="9988" width="14.625" style="1" customWidth="1"/>
    <col min="9989" max="9990" width="12.375" style="1" customWidth="1"/>
    <col min="9991" max="9991" width="14.625" style="1" customWidth="1"/>
    <col min="9992" max="9996" width="12.375" style="1" customWidth="1"/>
    <col min="9997" max="9997" width="14.625" style="1" customWidth="1"/>
    <col min="9998" max="9998" width="17.625" style="1" customWidth="1"/>
    <col min="9999" max="10240" width="9" style="1"/>
    <col min="10241" max="10241" width="7.5" style="1" customWidth="1"/>
    <col min="10242" max="10242" width="13.875" style="1" customWidth="1"/>
    <col min="10243" max="10243" width="13.5" style="1" bestFit="1" customWidth="1"/>
    <col min="10244" max="10244" width="14.625" style="1" customWidth="1"/>
    <col min="10245" max="10246" width="12.375" style="1" customWidth="1"/>
    <col min="10247" max="10247" width="14.625" style="1" customWidth="1"/>
    <col min="10248" max="10252" width="12.375" style="1" customWidth="1"/>
    <col min="10253" max="10253" width="14.625" style="1" customWidth="1"/>
    <col min="10254" max="10254" width="17.625" style="1" customWidth="1"/>
    <col min="10255" max="10496" width="9" style="1"/>
    <col min="10497" max="10497" width="7.5" style="1" customWidth="1"/>
    <col min="10498" max="10498" width="13.875" style="1" customWidth="1"/>
    <col min="10499" max="10499" width="13.5" style="1" bestFit="1" customWidth="1"/>
    <col min="10500" max="10500" width="14.625" style="1" customWidth="1"/>
    <col min="10501" max="10502" width="12.375" style="1" customWidth="1"/>
    <col min="10503" max="10503" width="14.625" style="1" customWidth="1"/>
    <col min="10504" max="10508" width="12.375" style="1" customWidth="1"/>
    <col min="10509" max="10509" width="14.625" style="1" customWidth="1"/>
    <col min="10510" max="10510" width="17.625" style="1" customWidth="1"/>
    <col min="10511" max="10752" width="9" style="1"/>
    <col min="10753" max="10753" width="7.5" style="1" customWidth="1"/>
    <col min="10754" max="10754" width="13.875" style="1" customWidth="1"/>
    <col min="10755" max="10755" width="13.5" style="1" bestFit="1" customWidth="1"/>
    <col min="10756" max="10756" width="14.625" style="1" customWidth="1"/>
    <col min="10757" max="10758" width="12.375" style="1" customWidth="1"/>
    <col min="10759" max="10759" width="14.625" style="1" customWidth="1"/>
    <col min="10760" max="10764" width="12.375" style="1" customWidth="1"/>
    <col min="10765" max="10765" width="14.625" style="1" customWidth="1"/>
    <col min="10766" max="10766" width="17.625" style="1" customWidth="1"/>
    <col min="10767" max="11008" width="9" style="1"/>
    <col min="11009" max="11009" width="7.5" style="1" customWidth="1"/>
    <col min="11010" max="11010" width="13.875" style="1" customWidth="1"/>
    <col min="11011" max="11011" width="13.5" style="1" bestFit="1" customWidth="1"/>
    <col min="11012" max="11012" width="14.625" style="1" customWidth="1"/>
    <col min="11013" max="11014" width="12.375" style="1" customWidth="1"/>
    <col min="11015" max="11015" width="14.625" style="1" customWidth="1"/>
    <col min="11016" max="11020" width="12.375" style="1" customWidth="1"/>
    <col min="11021" max="11021" width="14.625" style="1" customWidth="1"/>
    <col min="11022" max="11022" width="17.625" style="1" customWidth="1"/>
    <col min="11023" max="11264" width="9" style="1"/>
    <col min="11265" max="11265" width="7.5" style="1" customWidth="1"/>
    <col min="11266" max="11266" width="13.875" style="1" customWidth="1"/>
    <col min="11267" max="11267" width="13.5" style="1" bestFit="1" customWidth="1"/>
    <col min="11268" max="11268" width="14.625" style="1" customWidth="1"/>
    <col min="11269" max="11270" width="12.375" style="1" customWidth="1"/>
    <col min="11271" max="11271" width="14.625" style="1" customWidth="1"/>
    <col min="11272" max="11276" width="12.375" style="1" customWidth="1"/>
    <col min="11277" max="11277" width="14.625" style="1" customWidth="1"/>
    <col min="11278" max="11278" width="17.625" style="1" customWidth="1"/>
    <col min="11279" max="11520" width="9" style="1"/>
    <col min="11521" max="11521" width="7.5" style="1" customWidth="1"/>
    <col min="11522" max="11522" width="13.875" style="1" customWidth="1"/>
    <col min="11523" max="11523" width="13.5" style="1" bestFit="1" customWidth="1"/>
    <col min="11524" max="11524" width="14.625" style="1" customWidth="1"/>
    <col min="11525" max="11526" width="12.375" style="1" customWidth="1"/>
    <col min="11527" max="11527" width="14.625" style="1" customWidth="1"/>
    <col min="11528" max="11532" width="12.375" style="1" customWidth="1"/>
    <col min="11533" max="11533" width="14.625" style="1" customWidth="1"/>
    <col min="11534" max="11534" width="17.625" style="1" customWidth="1"/>
    <col min="11535" max="11776" width="9" style="1"/>
    <col min="11777" max="11777" width="7.5" style="1" customWidth="1"/>
    <col min="11778" max="11778" width="13.875" style="1" customWidth="1"/>
    <col min="11779" max="11779" width="13.5" style="1" bestFit="1" customWidth="1"/>
    <col min="11780" max="11780" width="14.625" style="1" customWidth="1"/>
    <col min="11781" max="11782" width="12.375" style="1" customWidth="1"/>
    <col min="11783" max="11783" width="14.625" style="1" customWidth="1"/>
    <col min="11784" max="11788" width="12.375" style="1" customWidth="1"/>
    <col min="11789" max="11789" width="14.625" style="1" customWidth="1"/>
    <col min="11790" max="11790" width="17.625" style="1" customWidth="1"/>
    <col min="11791" max="12032" width="9" style="1"/>
    <col min="12033" max="12033" width="7.5" style="1" customWidth="1"/>
    <col min="12034" max="12034" width="13.875" style="1" customWidth="1"/>
    <col min="12035" max="12035" width="13.5" style="1" bestFit="1" customWidth="1"/>
    <col min="12036" max="12036" width="14.625" style="1" customWidth="1"/>
    <col min="12037" max="12038" width="12.375" style="1" customWidth="1"/>
    <col min="12039" max="12039" width="14.625" style="1" customWidth="1"/>
    <col min="12040" max="12044" width="12.375" style="1" customWidth="1"/>
    <col min="12045" max="12045" width="14.625" style="1" customWidth="1"/>
    <col min="12046" max="12046" width="17.625" style="1" customWidth="1"/>
    <col min="12047" max="12288" width="9" style="1"/>
    <col min="12289" max="12289" width="7.5" style="1" customWidth="1"/>
    <col min="12290" max="12290" width="13.875" style="1" customWidth="1"/>
    <col min="12291" max="12291" width="13.5" style="1" bestFit="1" customWidth="1"/>
    <col min="12292" max="12292" width="14.625" style="1" customWidth="1"/>
    <col min="12293" max="12294" width="12.375" style="1" customWidth="1"/>
    <col min="12295" max="12295" width="14.625" style="1" customWidth="1"/>
    <col min="12296" max="12300" width="12.375" style="1" customWidth="1"/>
    <col min="12301" max="12301" width="14.625" style="1" customWidth="1"/>
    <col min="12302" max="12302" width="17.625" style="1" customWidth="1"/>
    <col min="12303" max="12544" width="9" style="1"/>
    <col min="12545" max="12545" width="7.5" style="1" customWidth="1"/>
    <col min="12546" max="12546" width="13.875" style="1" customWidth="1"/>
    <col min="12547" max="12547" width="13.5" style="1" bestFit="1" customWidth="1"/>
    <col min="12548" max="12548" width="14.625" style="1" customWidth="1"/>
    <col min="12549" max="12550" width="12.375" style="1" customWidth="1"/>
    <col min="12551" max="12551" width="14.625" style="1" customWidth="1"/>
    <col min="12552" max="12556" width="12.375" style="1" customWidth="1"/>
    <col min="12557" max="12557" width="14.625" style="1" customWidth="1"/>
    <col min="12558" max="12558" width="17.625" style="1" customWidth="1"/>
    <col min="12559" max="12800" width="9" style="1"/>
    <col min="12801" max="12801" width="7.5" style="1" customWidth="1"/>
    <col min="12802" max="12802" width="13.875" style="1" customWidth="1"/>
    <col min="12803" max="12803" width="13.5" style="1" bestFit="1" customWidth="1"/>
    <col min="12804" max="12804" width="14.625" style="1" customWidth="1"/>
    <col min="12805" max="12806" width="12.375" style="1" customWidth="1"/>
    <col min="12807" max="12807" width="14.625" style="1" customWidth="1"/>
    <col min="12808" max="12812" width="12.375" style="1" customWidth="1"/>
    <col min="12813" max="12813" width="14.625" style="1" customWidth="1"/>
    <col min="12814" max="12814" width="17.625" style="1" customWidth="1"/>
    <col min="12815" max="13056" width="9" style="1"/>
    <col min="13057" max="13057" width="7.5" style="1" customWidth="1"/>
    <col min="13058" max="13058" width="13.875" style="1" customWidth="1"/>
    <col min="13059" max="13059" width="13.5" style="1" bestFit="1" customWidth="1"/>
    <col min="13060" max="13060" width="14.625" style="1" customWidth="1"/>
    <col min="13061" max="13062" width="12.375" style="1" customWidth="1"/>
    <col min="13063" max="13063" width="14.625" style="1" customWidth="1"/>
    <col min="13064" max="13068" width="12.375" style="1" customWidth="1"/>
    <col min="13069" max="13069" width="14.625" style="1" customWidth="1"/>
    <col min="13070" max="13070" width="17.625" style="1" customWidth="1"/>
    <col min="13071" max="13312" width="9" style="1"/>
    <col min="13313" max="13313" width="7.5" style="1" customWidth="1"/>
    <col min="13314" max="13314" width="13.875" style="1" customWidth="1"/>
    <col min="13315" max="13315" width="13.5" style="1" bestFit="1" customWidth="1"/>
    <col min="13316" max="13316" width="14.625" style="1" customWidth="1"/>
    <col min="13317" max="13318" width="12.375" style="1" customWidth="1"/>
    <col min="13319" max="13319" width="14.625" style="1" customWidth="1"/>
    <col min="13320" max="13324" width="12.375" style="1" customWidth="1"/>
    <col min="13325" max="13325" width="14.625" style="1" customWidth="1"/>
    <col min="13326" max="13326" width="17.625" style="1" customWidth="1"/>
    <col min="13327" max="13568" width="9" style="1"/>
    <col min="13569" max="13569" width="7.5" style="1" customWidth="1"/>
    <col min="13570" max="13570" width="13.875" style="1" customWidth="1"/>
    <col min="13571" max="13571" width="13.5" style="1" bestFit="1" customWidth="1"/>
    <col min="13572" max="13572" width="14.625" style="1" customWidth="1"/>
    <col min="13573" max="13574" width="12.375" style="1" customWidth="1"/>
    <col min="13575" max="13575" width="14.625" style="1" customWidth="1"/>
    <col min="13576" max="13580" width="12.375" style="1" customWidth="1"/>
    <col min="13581" max="13581" width="14.625" style="1" customWidth="1"/>
    <col min="13582" max="13582" width="17.625" style="1" customWidth="1"/>
    <col min="13583" max="13824" width="9" style="1"/>
    <col min="13825" max="13825" width="7.5" style="1" customWidth="1"/>
    <col min="13826" max="13826" width="13.875" style="1" customWidth="1"/>
    <col min="13827" max="13827" width="13.5" style="1" bestFit="1" customWidth="1"/>
    <col min="13828" max="13828" width="14.625" style="1" customWidth="1"/>
    <col min="13829" max="13830" width="12.375" style="1" customWidth="1"/>
    <col min="13831" max="13831" width="14.625" style="1" customWidth="1"/>
    <col min="13832" max="13836" width="12.375" style="1" customWidth="1"/>
    <col min="13837" max="13837" width="14.625" style="1" customWidth="1"/>
    <col min="13838" max="13838" width="17.625" style="1" customWidth="1"/>
    <col min="13839" max="14080" width="9" style="1"/>
    <col min="14081" max="14081" width="7.5" style="1" customWidth="1"/>
    <col min="14082" max="14082" width="13.875" style="1" customWidth="1"/>
    <col min="14083" max="14083" width="13.5" style="1" bestFit="1" customWidth="1"/>
    <col min="14084" max="14084" width="14.625" style="1" customWidth="1"/>
    <col min="14085" max="14086" width="12.375" style="1" customWidth="1"/>
    <col min="14087" max="14087" width="14.625" style="1" customWidth="1"/>
    <col min="14088" max="14092" width="12.375" style="1" customWidth="1"/>
    <col min="14093" max="14093" width="14.625" style="1" customWidth="1"/>
    <col min="14094" max="14094" width="17.625" style="1" customWidth="1"/>
    <col min="14095" max="14336" width="9" style="1"/>
    <col min="14337" max="14337" width="7.5" style="1" customWidth="1"/>
    <col min="14338" max="14338" width="13.875" style="1" customWidth="1"/>
    <col min="14339" max="14339" width="13.5" style="1" bestFit="1" customWidth="1"/>
    <col min="14340" max="14340" width="14.625" style="1" customWidth="1"/>
    <col min="14341" max="14342" width="12.375" style="1" customWidth="1"/>
    <col min="14343" max="14343" width="14.625" style="1" customWidth="1"/>
    <col min="14344" max="14348" width="12.375" style="1" customWidth="1"/>
    <col min="14349" max="14349" width="14.625" style="1" customWidth="1"/>
    <col min="14350" max="14350" width="17.625" style="1" customWidth="1"/>
    <col min="14351" max="14592" width="9" style="1"/>
    <col min="14593" max="14593" width="7.5" style="1" customWidth="1"/>
    <col min="14594" max="14594" width="13.875" style="1" customWidth="1"/>
    <col min="14595" max="14595" width="13.5" style="1" bestFit="1" customWidth="1"/>
    <col min="14596" max="14596" width="14.625" style="1" customWidth="1"/>
    <col min="14597" max="14598" width="12.375" style="1" customWidth="1"/>
    <col min="14599" max="14599" width="14.625" style="1" customWidth="1"/>
    <col min="14600" max="14604" width="12.375" style="1" customWidth="1"/>
    <col min="14605" max="14605" width="14.625" style="1" customWidth="1"/>
    <col min="14606" max="14606" width="17.625" style="1" customWidth="1"/>
    <col min="14607" max="14848" width="9" style="1"/>
    <col min="14849" max="14849" width="7.5" style="1" customWidth="1"/>
    <col min="14850" max="14850" width="13.875" style="1" customWidth="1"/>
    <col min="14851" max="14851" width="13.5" style="1" bestFit="1" customWidth="1"/>
    <col min="14852" max="14852" width="14.625" style="1" customWidth="1"/>
    <col min="14853" max="14854" width="12.375" style="1" customWidth="1"/>
    <col min="14855" max="14855" width="14.625" style="1" customWidth="1"/>
    <col min="14856" max="14860" width="12.375" style="1" customWidth="1"/>
    <col min="14861" max="14861" width="14.625" style="1" customWidth="1"/>
    <col min="14862" max="14862" width="17.625" style="1" customWidth="1"/>
    <col min="14863" max="15104" width="9" style="1"/>
    <col min="15105" max="15105" width="7.5" style="1" customWidth="1"/>
    <col min="15106" max="15106" width="13.875" style="1" customWidth="1"/>
    <col min="15107" max="15107" width="13.5" style="1" bestFit="1" customWidth="1"/>
    <col min="15108" max="15108" width="14.625" style="1" customWidth="1"/>
    <col min="15109" max="15110" width="12.375" style="1" customWidth="1"/>
    <col min="15111" max="15111" width="14.625" style="1" customWidth="1"/>
    <col min="15112" max="15116" width="12.375" style="1" customWidth="1"/>
    <col min="15117" max="15117" width="14.625" style="1" customWidth="1"/>
    <col min="15118" max="15118" width="17.625" style="1" customWidth="1"/>
    <col min="15119" max="15360" width="9" style="1"/>
    <col min="15361" max="15361" width="7.5" style="1" customWidth="1"/>
    <col min="15362" max="15362" width="13.875" style="1" customWidth="1"/>
    <col min="15363" max="15363" width="13.5" style="1" bestFit="1" customWidth="1"/>
    <col min="15364" max="15364" width="14.625" style="1" customWidth="1"/>
    <col min="15365" max="15366" width="12.375" style="1" customWidth="1"/>
    <col min="15367" max="15367" width="14.625" style="1" customWidth="1"/>
    <col min="15368" max="15372" width="12.375" style="1" customWidth="1"/>
    <col min="15373" max="15373" width="14.625" style="1" customWidth="1"/>
    <col min="15374" max="15374" width="17.625" style="1" customWidth="1"/>
    <col min="15375" max="15616" width="9" style="1"/>
    <col min="15617" max="15617" width="7.5" style="1" customWidth="1"/>
    <col min="15618" max="15618" width="13.875" style="1" customWidth="1"/>
    <col min="15619" max="15619" width="13.5" style="1" bestFit="1" customWidth="1"/>
    <col min="15620" max="15620" width="14.625" style="1" customWidth="1"/>
    <col min="15621" max="15622" width="12.375" style="1" customWidth="1"/>
    <col min="15623" max="15623" width="14.625" style="1" customWidth="1"/>
    <col min="15624" max="15628" width="12.375" style="1" customWidth="1"/>
    <col min="15629" max="15629" width="14.625" style="1" customWidth="1"/>
    <col min="15630" max="15630" width="17.625" style="1" customWidth="1"/>
    <col min="15631" max="15872" width="9" style="1"/>
    <col min="15873" max="15873" width="7.5" style="1" customWidth="1"/>
    <col min="15874" max="15874" width="13.875" style="1" customWidth="1"/>
    <col min="15875" max="15875" width="13.5" style="1" bestFit="1" customWidth="1"/>
    <col min="15876" max="15876" width="14.625" style="1" customWidth="1"/>
    <col min="15877" max="15878" width="12.375" style="1" customWidth="1"/>
    <col min="15879" max="15879" width="14.625" style="1" customWidth="1"/>
    <col min="15880" max="15884" width="12.375" style="1" customWidth="1"/>
    <col min="15885" max="15885" width="14.625" style="1" customWidth="1"/>
    <col min="15886" max="15886" width="17.625" style="1" customWidth="1"/>
    <col min="15887" max="16128" width="9" style="1"/>
    <col min="16129" max="16129" width="7.5" style="1" customWidth="1"/>
    <col min="16130" max="16130" width="13.875" style="1" customWidth="1"/>
    <col min="16131" max="16131" width="13.5" style="1" bestFit="1" customWidth="1"/>
    <col min="16132" max="16132" width="14.625" style="1" customWidth="1"/>
    <col min="16133" max="16134" width="12.375" style="1" customWidth="1"/>
    <col min="16135" max="16135" width="14.625" style="1" customWidth="1"/>
    <col min="16136" max="16140" width="12.375" style="1" customWidth="1"/>
    <col min="16141" max="16141" width="14.625" style="1" customWidth="1"/>
    <col min="16142" max="16142" width="17.625" style="1" customWidth="1"/>
    <col min="16143" max="16384" width="9" style="1"/>
  </cols>
  <sheetData>
    <row r="2" spans="1:14" ht="15.95" customHeight="1" x14ac:dyDescent="0.15">
      <c r="A2" s="1" t="s">
        <v>0</v>
      </c>
    </row>
    <row r="3" spans="1:14" ht="15.95" customHeight="1" x14ac:dyDescent="0.15">
      <c r="F3" s="34"/>
    </row>
    <row r="4" spans="1:14" ht="15.95" customHeight="1" x14ac:dyDescent="0.15">
      <c r="A4" s="3" t="s">
        <v>1</v>
      </c>
      <c r="B4" s="4" t="s">
        <v>89</v>
      </c>
    </row>
    <row r="5" spans="1:14" ht="15.95" customHeight="1" x14ac:dyDescent="0.15">
      <c r="N5" s="5" t="s">
        <v>3</v>
      </c>
    </row>
    <row r="6" spans="1:14" ht="15.95" customHeight="1" x14ac:dyDescent="0.15">
      <c r="A6" s="6" t="s">
        <v>4</v>
      </c>
      <c r="B6" s="7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</row>
    <row r="7" spans="1:14" ht="15.95" customHeight="1" x14ac:dyDescent="0.15">
      <c r="A7" s="9" t="s">
        <v>17</v>
      </c>
      <c r="B7" s="10"/>
      <c r="C7" s="11" t="s">
        <v>18</v>
      </c>
      <c r="D7" s="37">
        <f>SUM(D9,D11,D13,D15)</f>
        <v>0</v>
      </c>
      <c r="E7" s="37">
        <f t="shared" ref="E7:L7" si="0">SUM(E9,E11,E13,E15)</f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>SUM(E7:L7)</f>
        <v>0</v>
      </c>
      <c r="N7" s="37">
        <f>SUM(M7,D7)</f>
        <v>0</v>
      </c>
    </row>
    <row r="8" spans="1:14" ht="15.95" customHeight="1" x14ac:dyDescent="0.15">
      <c r="A8" s="13"/>
      <c r="B8" s="14"/>
      <c r="C8" s="15" t="s">
        <v>19</v>
      </c>
      <c r="D8" s="38" t="s">
        <v>20</v>
      </c>
      <c r="E8" s="38">
        <f>IF($M7=0,0,E7/$M7%)</f>
        <v>0</v>
      </c>
      <c r="F8" s="38">
        <f t="shared" ref="F8:L8" si="1">IF($M7=0,0,F7/$M7%)</f>
        <v>0</v>
      </c>
      <c r="G8" s="38">
        <f t="shared" si="1"/>
        <v>0</v>
      </c>
      <c r="H8" s="38">
        <f t="shared" si="1"/>
        <v>0</v>
      </c>
      <c r="I8" s="38">
        <f t="shared" si="1"/>
        <v>0</v>
      </c>
      <c r="J8" s="38">
        <f t="shared" si="1"/>
        <v>0</v>
      </c>
      <c r="K8" s="38">
        <f t="shared" si="1"/>
        <v>0</v>
      </c>
      <c r="L8" s="38">
        <f t="shared" si="1"/>
        <v>0</v>
      </c>
      <c r="M8" s="37">
        <f t="shared" ref="M8:M110" si="2">SUM(E8:L8)</f>
        <v>0</v>
      </c>
      <c r="N8" s="38" t="s">
        <v>20</v>
      </c>
    </row>
    <row r="9" spans="1:14" ht="15.95" customHeight="1" x14ac:dyDescent="0.15">
      <c r="A9" s="17"/>
      <c r="B9" s="18" t="s">
        <v>21</v>
      </c>
      <c r="C9" s="11" t="s">
        <v>18</v>
      </c>
      <c r="D9" s="37">
        <v>0</v>
      </c>
      <c r="E9" s="37"/>
      <c r="F9" s="37"/>
      <c r="G9" s="37"/>
      <c r="H9" s="37"/>
      <c r="I9" s="37"/>
      <c r="J9" s="37"/>
      <c r="K9" s="37"/>
      <c r="L9" s="37"/>
      <c r="M9" s="37">
        <f>SUM(E9:L9)</f>
        <v>0</v>
      </c>
      <c r="N9" s="37">
        <f>SUM(M9,D9)</f>
        <v>0</v>
      </c>
    </row>
    <row r="10" spans="1:14" ht="15.95" customHeight="1" x14ac:dyDescent="0.15">
      <c r="A10" s="13"/>
      <c r="B10" s="19"/>
      <c r="C10" s="15" t="s">
        <v>19</v>
      </c>
      <c r="D10" s="38" t="s">
        <v>20</v>
      </c>
      <c r="E10" s="38">
        <f t="shared" ref="E10:L10" si="3">IF($M9=0,0,E9/$M9%)</f>
        <v>0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7">
        <f>SUM(E10:L10)</f>
        <v>0</v>
      </c>
      <c r="N10" s="38" t="s">
        <v>20</v>
      </c>
    </row>
    <row r="11" spans="1:14" ht="15.95" customHeight="1" x14ac:dyDescent="0.15">
      <c r="A11" s="17"/>
      <c r="B11" s="18" t="s">
        <v>22</v>
      </c>
      <c r="C11" s="11" t="s">
        <v>18</v>
      </c>
      <c r="D11" s="37">
        <v>0</v>
      </c>
      <c r="E11" s="37"/>
      <c r="F11" s="37"/>
      <c r="G11" s="37"/>
      <c r="H11" s="37"/>
      <c r="I11" s="37"/>
      <c r="J11" s="37"/>
      <c r="K11" s="37"/>
      <c r="L11" s="37"/>
      <c r="M11" s="37">
        <f t="shared" ref="M11:M16" si="4">SUM(E11:L11)</f>
        <v>0</v>
      </c>
      <c r="N11" s="37">
        <f>SUM(M11,D11)</f>
        <v>0</v>
      </c>
    </row>
    <row r="12" spans="1:14" ht="15.95" customHeight="1" x14ac:dyDescent="0.15">
      <c r="A12" s="13"/>
      <c r="B12" s="19"/>
      <c r="C12" s="15" t="s">
        <v>19</v>
      </c>
      <c r="D12" s="38" t="s">
        <v>20</v>
      </c>
      <c r="E12" s="38">
        <f t="shared" ref="E12:L12" si="5">IF($M11=0,0,E11/$M11%)</f>
        <v>0</v>
      </c>
      <c r="F12" s="38">
        <f t="shared" si="5"/>
        <v>0</v>
      </c>
      <c r="G12" s="38">
        <f t="shared" si="5"/>
        <v>0</v>
      </c>
      <c r="H12" s="38">
        <f t="shared" si="5"/>
        <v>0</v>
      </c>
      <c r="I12" s="38">
        <f t="shared" si="5"/>
        <v>0</v>
      </c>
      <c r="J12" s="38">
        <f t="shared" si="5"/>
        <v>0</v>
      </c>
      <c r="K12" s="38">
        <f t="shared" si="5"/>
        <v>0</v>
      </c>
      <c r="L12" s="38">
        <f t="shared" si="5"/>
        <v>0</v>
      </c>
      <c r="M12" s="37">
        <f t="shared" si="4"/>
        <v>0</v>
      </c>
      <c r="N12" s="38" t="s">
        <v>20</v>
      </c>
    </row>
    <row r="13" spans="1:14" ht="15.95" customHeight="1" x14ac:dyDescent="0.15">
      <c r="A13" s="17"/>
      <c r="B13" s="18" t="s">
        <v>23</v>
      </c>
      <c r="C13" s="11" t="s">
        <v>18</v>
      </c>
      <c r="D13" s="37">
        <v>0</v>
      </c>
      <c r="E13" s="37"/>
      <c r="F13" s="37"/>
      <c r="G13" s="37"/>
      <c r="H13" s="37"/>
      <c r="I13" s="37"/>
      <c r="J13" s="37"/>
      <c r="K13" s="37"/>
      <c r="L13" s="37"/>
      <c r="M13" s="37">
        <f t="shared" si="4"/>
        <v>0</v>
      </c>
      <c r="N13" s="37">
        <f>SUM(M13,D13)</f>
        <v>0</v>
      </c>
    </row>
    <row r="14" spans="1:14" ht="15.95" customHeight="1" x14ac:dyDescent="0.15">
      <c r="A14" s="13"/>
      <c r="B14" s="19"/>
      <c r="C14" s="15" t="s">
        <v>19</v>
      </c>
      <c r="D14" s="38" t="s">
        <v>20</v>
      </c>
      <c r="E14" s="38">
        <f t="shared" ref="E14:L14" si="6">IF($M13=0,0,E13/$M13%)</f>
        <v>0</v>
      </c>
      <c r="F14" s="38">
        <f t="shared" si="6"/>
        <v>0</v>
      </c>
      <c r="G14" s="38">
        <f t="shared" si="6"/>
        <v>0</v>
      </c>
      <c r="H14" s="38">
        <f t="shared" si="6"/>
        <v>0</v>
      </c>
      <c r="I14" s="38">
        <f t="shared" si="6"/>
        <v>0</v>
      </c>
      <c r="J14" s="38">
        <f t="shared" si="6"/>
        <v>0</v>
      </c>
      <c r="K14" s="38">
        <f t="shared" si="6"/>
        <v>0</v>
      </c>
      <c r="L14" s="38">
        <f t="shared" si="6"/>
        <v>0</v>
      </c>
      <c r="M14" s="37">
        <f t="shared" si="4"/>
        <v>0</v>
      </c>
      <c r="N14" s="38" t="s">
        <v>20</v>
      </c>
    </row>
    <row r="15" spans="1:14" ht="15.95" customHeight="1" x14ac:dyDescent="0.15">
      <c r="A15" s="17"/>
      <c r="B15" s="18" t="s">
        <v>24</v>
      </c>
      <c r="C15" s="11" t="s">
        <v>18</v>
      </c>
      <c r="D15" s="37">
        <v>0</v>
      </c>
      <c r="E15" s="37"/>
      <c r="F15" s="37"/>
      <c r="G15" s="37"/>
      <c r="H15" s="37"/>
      <c r="I15" s="37"/>
      <c r="J15" s="37"/>
      <c r="K15" s="37"/>
      <c r="L15" s="37"/>
      <c r="M15" s="37">
        <f t="shared" si="4"/>
        <v>0</v>
      </c>
      <c r="N15" s="37">
        <f>SUM(M15,D15)</f>
        <v>0</v>
      </c>
    </row>
    <row r="16" spans="1:14" ht="15.95" customHeight="1" x14ac:dyDescent="0.15">
      <c r="A16" s="13"/>
      <c r="B16" s="19"/>
      <c r="C16" s="15" t="s">
        <v>19</v>
      </c>
      <c r="D16" s="38" t="s">
        <v>20</v>
      </c>
      <c r="E16" s="38">
        <f t="shared" ref="E16:L16" si="7">IF($M15=0,0,E15/$M15%)</f>
        <v>0</v>
      </c>
      <c r="F16" s="38">
        <f t="shared" si="7"/>
        <v>0</v>
      </c>
      <c r="G16" s="38">
        <f t="shared" si="7"/>
        <v>0</v>
      </c>
      <c r="H16" s="38">
        <f t="shared" si="7"/>
        <v>0</v>
      </c>
      <c r="I16" s="38">
        <f t="shared" si="7"/>
        <v>0</v>
      </c>
      <c r="J16" s="38">
        <f t="shared" si="7"/>
        <v>0</v>
      </c>
      <c r="K16" s="38">
        <f t="shared" si="7"/>
        <v>0</v>
      </c>
      <c r="L16" s="38">
        <f t="shared" si="7"/>
        <v>0</v>
      </c>
      <c r="M16" s="37">
        <f t="shared" si="4"/>
        <v>0</v>
      </c>
      <c r="N16" s="38" t="s">
        <v>20</v>
      </c>
    </row>
    <row r="17" spans="1:16" ht="15.95" customHeight="1" x14ac:dyDescent="0.15">
      <c r="A17" s="9" t="s">
        <v>25</v>
      </c>
      <c r="B17" s="10"/>
      <c r="C17" s="20" t="s">
        <v>111</v>
      </c>
      <c r="D17" s="37">
        <f>SUMIF($C$19:$C$80,"出荷量",D19:D80)</f>
        <v>5663.1999999999989</v>
      </c>
      <c r="E17" s="37">
        <f t="shared" ref="E17:M17" si="8">SUMIF($C$19:$C$80,"出荷量",E19:E80)</f>
        <v>0</v>
      </c>
      <c r="F17" s="37">
        <f t="shared" si="8"/>
        <v>80.900000000000006</v>
      </c>
      <c r="G17" s="37">
        <f t="shared" si="8"/>
        <v>7042.4999999999991</v>
      </c>
      <c r="H17" s="37">
        <f t="shared" si="8"/>
        <v>642.70000000000005</v>
      </c>
      <c r="I17" s="37">
        <f t="shared" si="8"/>
        <v>5476.9</v>
      </c>
      <c r="J17" s="37">
        <f t="shared" si="8"/>
        <v>0</v>
      </c>
      <c r="K17" s="37">
        <f t="shared" si="8"/>
        <v>0</v>
      </c>
      <c r="L17" s="37">
        <f t="shared" si="8"/>
        <v>0</v>
      </c>
      <c r="M17" s="37">
        <f t="shared" si="8"/>
        <v>13243.000000000002</v>
      </c>
      <c r="N17" s="37">
        <f>SUM(M17,D17)</f>
        <v>18906.2</v>
      </c>
    </row>
    <row r="18" spans="1:16" ht="15.95" customHeight="1" x14ac:dyDescent="0.15">
      <c r="A18" s="13"/>
      <c r="B18" s="14"/>
      <c r="C18" s="15" t="s">
        <v>19</v>
      </c>
      <c r="D18" s="38" t="s">
        <v>20</v>
      </c>
      <c r="E18" s="38">
        <f t="shared" ref="E18:L18" si="9">IF($M17=0,0,E17/$M17%)</f>
        <v>0</v>
      </c>
      <c r="F18" s="38">
        <f t="shared" si="9"/>
        <v>0.61088877142641396</v>
      </c>
      <c r="G18" s="38">
        <f t="shared" si="9"/>
        <v>53.179037982330279</v>
      </c>
      <c r="H18" s="38">
        <f t="shared" si="9"/>
        <v>4.8531299554481615</v>
      </c>
      <c r="I18" s="38">
        <f t="shared" si="9"/>
        <v>41.35694329079513</v>
      </c>
      <c r="J18" s="38">
        <f t="shared" si="9"/>
        <v>0</v>
      </c>
      <c r="K18" s="38">
        <f t="shared" si="9"/>
        <v>0</v>
      </c>
      <c r="L18" s="38">
        <f t="shared" si="9"/>
        <v>0</v>
      </c>
      <c r="M18" s="37">
        <f>SUM(E18:L18)</f>
        <v>99.999999999999986</v>
      </c>
      <c r="N18" s="38" t="s">
        <v>20</v>
      </c>
    </row>
    <row r="19" spans="1:16" ht="15.95" customHeight="1" x14ac:dyDescent="0.15">
      <c r="A19" s="17"/>
      <c r="B19" s="18" t="s">
        <v>26</v>
      </c>
      <c r="C19" s="11" t="s">
        <v>18</v>
      </c>
      <c r="D19" s="37">
        <v>1142.5</v>
      </c>
      <c r="E19" s="37">
        <v>0</v>
      </c>
      <c r="F19" s="37">
        <v>0</v>
      </c>
      <c r="G19" s="37">
        <v>0</v>
      </c>
      <c r="H19" s="37">
        <v>0</v>
      </c>
      <c r="I19" s="37">
        <v>15</v>
      </c>
      <c r="J19" s="37">
        <v>0</v>
      </c>
      <c r="K19" s="37">
        <v>0</v>
      </c>
      <c r="L19" s="37">
        <v>0</v>
      </c>
      <c r="M19" s="37">
        <f t="shared" si="2"/>
        <v>15</v>
      </c>
      <c r="N19" s="37">
        <f>SUM(M19,D19)</f>
        <v>1157.5</v>
      </c>
      <c r="P19" s="35"/>
    </row>
    <row r="20" spans="1:16" ht="15.95" customHeight="1" x14ac:dyDescent="0.15">
      <c r="A20" s="13"/>
      <c r="B20" s="19"/>
      <c r="C20" s="15" t="s">
        <v>19</v>
      </c>
      <c r="D20" s="38" t="s">
        <v>20</v>
      </c>
      <c r="E20" s="38">
        <f t="shared" ref="E20:L20" si="10">IF($M19=0,0,E19/$M19%)</f>
        <v>0</v>
      </c>
      <c r="F20" s="38">
        <f t="shared" si="10"/>
        <v>0</v>
      </c>
      <c r="G20" s="38">
        <f t="shared" si="10"/>
        <v>0</v>
      </c>
      <c r="H20" s="38">
        <f t="shared" si="10"/>
        <v>0</v>
      </c>
      <c r="I20" s="38">
        <f t="shared" si="10"/>
        <v>100</v>
      </c>
      <c r="J20" s="38">
        <f t="shared" si="10"/>
        <v>0</v>
      </c>
      <c r="K20" s="38">
        <f t="shared" si="10"/>
        <v>0</v>
      </c>
      <c r="L20" s="38">
        <f t="shared" si="10"/>
        <v>0</v>
      </c>
      <c r="M20" s="37">
        <f t="shared" si="2"/>
        <v>100</v>
      </c>
      <c r="N20" s="38" t="s">
        <v>20</v>
      </c>
      <c r="P20" s="35"/>
    </row>
    <row r="21" spans="1:16" ht="15.95" customHeight="1" x14ac:dyDescent="0.15">
      <c r="A21" s="17"/>
      <c r="B21" s="18" t="s">
        <v>27</v>
      </c>
      <c r="C21" s="11" t="s">
        <v>18</v>
      </c>
      <c r="D21" s="37">
        <v>0</v>
      </c>
      <c r="E21" s="37">
        <v>0</v>
      </c>
      <c r="F21" s="37">
        <v>0</v>
      </c>
      <c r="G21" s="37">
        <v>300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f t="shared" si="2"/>
        <v>300</v>
      </c>
      <c r="N21" s="37">
        <f>SUM(M21,D21)</f>
        <v>300</v>
      </c>
      <c r="P21" s="35"/>
    </row>
    <row r="22" spans="1:16" ht="15.95" customHeight="1" x14ac:dyDescent="0.15">
      <c r="A22" s="13"/>
      <c r="B22" s="19"/>
      <c r="C22" s="15" t="s">
        <v>19</v>
      </c>
      <c r="D22" s="38" t="s">
        <v>20</v>
      </c>
      <c r="E22" s="38">
        <f t="shared" ref="E22:L22" si="11">IF($M21=0,0,E21/$M21%)</f>
        <v>0</v>
      </c>
      <c r="F22" s="38">
        <f t="shared" si="11"/>
        <v>0</v>
      </c>
      <c r="G22" s="38">
        <f t="shared" si="11"/>
        <v>100</v>
      </c>
      <c r="H22" s="38">
        <f t="shared" si="11"/>
        <v>0</v>
      </c>
      <c r="I22" s="38">
        <f t="shared" si="11"/>
        <v>0</v>
      </c>
      <c r="J22" s="38">
        <f t="shared" si="11"/>
        <v>0</v>
      </c>
      <c r="K22" s="38">
        <f t="shared" si="11"/>
        <v>0</v>
      </c>
      <c r="L22" s="38">
        <f t="shared" si="11"/>
        <v>0</v>
      </c>
      <c r="M22" s="37">
        <f t="shared" si="2"/>
        <v>100</v>
      </c>
      <c r="N22" s="38" t="s">
        <v>20</v>
      </c>
      <c r="P22" s="35"/>
    </row>
    <row r="23" spans="1:16" ht="15.95" customHeight="1" x14ac:dyDescent="0.15">
      <c r="A23" s="17"/>
      <c r="B23" s="18" t="s">
        <v>28</v>
      </c>
      <c r="C23" s="11" t="s">
        <v>18</v>
      </c>
      <c r="D23" s="37">
        <v>0</v>
      </c>
      <c r="E23" s="37"/>
      <c r="F23" s="37"/>
      <c r="G23" s="37"/>
      <c r="H23" s="37"/>
      <c r="I23" s="37"/>
      <c r="J23" s="37"/>
      <c r="K23" s="37"/>
      <c r="L23" s="37"/>
      <c r="M23" s="37">
        <f t="shared" si="2"/>
        <v>0</v>
      </c>
      <c r="N23" s="37">
        <f>SUM(M23,D23)</f>
        <v>0</v>
      </c>
      <c r="P23" s="35"/>
    </row>
    <row r="24" spans="1:16" ht="15.95" customHeight="1" x14ac:dyDescent="0.15">
      <c r="A24" s="13"/>
      <c r="B24" s="19"/>
      <c r="C24" s="15" t="s">
        <v>19</v>
      </c>
      <c r="D24" s="38" t="s">
        <v>20</v>
      </c>
      <c r="E24" s="38">
        <f t="shared" ref="E24:L24" si="12">IF($M23=0,0,E23/$M23%)</f>
        <v>0</v>
      </c>
      <c r="F24" s="38">
        <f t="shared" si="12"/>
        <v>0</v>
      </c>
      <c r="G24" s="38">
        <f t="shared" si="12"/>
        <v>0</v>
      </c>
      <c r="H24" s="38">
        <f t="shared" si="12"/>
        <v>0</v>
      </c>
      <c r="I24" s="38">
        <f t="shared" si="12"/>
        <v>0</v>
      </c>
      <c r="J24" s="38">
        <f t="shared" si="12"/>
        <v>0</v>
      </c>
      <c r="K24" s="38">
        <f t="shared" si="12"/>
        <v>0</v>
      </c>
      <c r="L24" s="38">
        <f t="shared" si="12"/>
        <v>0</v>
      </c>
      <c r="M24" s="37">
        <f t="shared" si="2"/>
        <v>0</v>
      </c>
      <c r="N24" s="38" t="s">
        <v>20</v>
      </c>
      <c r="P24" s="35"/>
    </row>
    <row r="25" spans="1:16" ht="15.95" customHeight="1" x14ac:dyDescent="0.15">
      <c r="A25" s="17"/>
      <c r="B25" s="18" t="s">
        <v>29</v>
      </c>
      <c r="C25" s="11" t="s">
        <v>18</v>
      </c>
      <c r="D25" s="37">
        <v>93.1</v>
      </c>
      <c r="E25" s="37">
        <v>0</v>
      </c>
      <c r="F25" s="37">
        <v>0</v>
      </c>
      <c r="G25" s="37">
        <v>0.5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f t="shared" si="2"/>
        <v>0.5</v>
      </c>
      <c r="N25" s="37">
        <f>SUM(M25,D25)</f>
        <v>93.6</v>
      </c>
      <c r="P25" s="35"/>
    </row>
    <row r="26" spans="1:16" ht="15.95" customHeight="1" x14ac:dyDescent="0.15">
      <c r="A26" s="13"/>
      <c r="B26" s="19"/>
      <c r="C26" s="15" t="s">
        <v>19</v>
      </c>
      <c r="D26" s="38" t="s">
        <v>20</v>
      </c>
      <c r="E26" s="38">
        <f t="shared" ref="E26:L26" si="13">IF($M25=0,0,E25/$M25%)</f>
        <v>0</v>
      </c>
      <c r="F26" s="38">
        <f t="shared" si="13"/>
        <v>0</v>
      </c>
      <c r="G26" s="38">
        <f t="shared" si="13"/>
        <v>100</v>
      </c>
      <c r="H26" s="38">
        <f t="shared" si="13"/>
        <v>0</v>
      </c>
      <c r="I26" s="38">
        <f t="shared" si="13"/>
        <v>0</v>
      </c>
      <c r="J26" s="38">
        <f t="shared" si="13"/>
        <v>0</v>
      </c>
      <c r="K26" s="38">
        <f t="shared" si="13"/>
        <v>0</v>
      </c>
      <c r="L26" s="38">
        <f t="shared" si="13"/>
        <v>0</v>
      </c>
      <c r="M26" s="37">
        <f t="shared" si="2"/>
        <v>100</v>
      </c>
      <c r="N26" s="38" t="s">
        <v>20</v>
      </c>
      <c r="P26" s="35"/>
    </row>
    <row r="27" spans="1:16" ht="15.95" customHeight="1" x14ac:dyDescent="0.15">
      <c r="A27" s="17"/>
      <c r="B27" s="18" t="s">
        <v>30</v>
      </c>
      <c r="C27" s="11" t="s">
        <v>18</v>
      </c>
      <c r="D27" s="37">
        <v>0</v>
      </c>
      <c r="E27" s="37"/>
      <c r="F27" s="37"/>
      <c r="G27" s="37"/>
      <c r="H27" s="37"/>
      <c r="I27" s="37"/>
      <c r="J27" s="37"/>
      <c r="K27" s="37"/>
      <c r="L27" s="37"/>
      <c r="M27" s="37">
        <f t="shared" si="2"/>
        <v>0</v>
      </c>
      <c r="N27" s="37">
        <f>SUM(M27,D27)</f>
        <v>0</v>
      </c>
      <c r="P27" s="35"/>
    </row>
    <row r="28" spans="1:16" ht="15.95" customHeight="1" x14ac:dyDescent="0.15">
      <c r="A28" s="13"/>
      <c r="B28" s="19"/>
      <c r="C28" s="15" t="s">
        <v>19</v>
      </c>
      <c r="D28" s="38" t="s">
        <v>20</v>
      </c>
      <c r="E28" s="38">
        <f t="shared" ref="E28:L28" si="14">IF($M27=0,0,E27/$M27%)</f>
        <v>0</v>
      </c>
      <c r="F28" s="38">
        <f t="shared" si="14"/>
        <v>0</v>
      </c>
      <c r="G28" s="38">
        <f t="shared" si="14"/>
        <v>0</v>
      </c>
      <c r="H28" s="38">
        <f t="shared" si="14"/>
        <v>0</v>
      </c>
      <c r="I28" s="38">
        <f t="shared" si="14"/>
        <v>0</v>
      </c>
      <c r="J28" s="38">
        <f t="shared" si="14"/>
        <v>0</v>
      </c>
      <c r="K28" s="38">
        <f t="shared" si="14"/>
        <v>0</v>
      </c>
      <c r="L28" s="38">
        <f t="shared" si="14"/>
        <v>0</v>
      </c>
      <c r="M28" s="37">
        <f t="shared" si="2"/>
        <v>0</v>
      </c>
      <c r="N28" s="38" t="s">
        <v>20</v>
      </c>
      <c r="P28" s="35"/>
    </row>
    <row r="29" spans="1:16" ht="15.95" customHeight="1" x14ac:dyDescent="0.15">
      <c r="A29" s="17"/>
      <c r="B29" s="18" t="s">
        <v>31</v>
      </c>
      <c r="C29" s="11" t="s">
        <v>18</v>
      </c>
      <c r="D29" s="37">
        <v>0.5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f t="shared" si="2"/>
        <v>0</v>
      </c>
      <c r="N29" s="37">
        <f>SUM(M29,D29)</f>
        <v>0.5</v>
      </c>
      <c r="P29" s="35"/>
    </row>
    <row r="30" spans="1:16" ht="15.95" customHeight="1" x14ac:dyDescent="0.15">
      <c r="A30" s="13"/>
      <c r="B30" s="19"/>
      <c r="C30" s="15" t="s">
        <v>19</v>
      </c>
      <c r="D30" s="38" t="s">
        <v>20</v>
      </c>
      <c r="E30" s="38">
        <f t="shared" ref="E30:L30" si="15">IF($M29=0,0,E29/$M29%)</f>
        <v>0</v>
      </c>
      <c r="F30" s="38">
        <f t="shared" si="15"/>
        <v>0</v>
      </c>
      <c r="G30" s="38">
        <f t="shared" si="15"/>
        <v>0</v>
      </c>
      <c r="H30" s="38">
        <f t="shared" si="15"/>
        <v>0</v>
      </c>
      <c r="I30" s="38">
        <f t="shared" si="15"/>
        <v>0</v>
      </c>
      <c r="J30" s="38">
        <f t="shared" si="15"/>
        <v>0</v>
      </c>
      <c r="K30" s="38">
        <f t="shared" si="15"/>
        <v>0</v>
      </c>
      <c r="L30" s="38">
        <f t="shared" si="15"/>
        <v>0</v>
      </c>
      <c r="M30" s="37">
        <f t="shared" si="2"/>
        <v>0</v>
      </c>
      <c r="N30" s="38" t="s">
        <v>20</v>
      </c>
      <c r="P30" s="35"/>
    </row>
    <row r="31" spans="1:16" ht="15.95" customHeight="1" x14ac:dyDescent="0.15">
      <c r="A31" s="17"/>
      <c r="B31" s="18" t="s">
        <v>32</v>
      </c>
      <c r="C31" s="11" t="s">
        <v>18</v>
      </c>
      <c r="D31" s="37">
        <v>0</v>
      </c>
      <c r="E31" s="37"/>
      <c r="F31" s="37"/>
      <c r="G31" s="37"/>
      <c r="H31" s="37"/>
      <c r="I31" s="37"/>
      <c r="J31" s="37"/>
      <c r="K31" s="37"/>
      <c r="L31" s="37"/>
      <c r="M31" s="37">
        <f t="shared" si="2"/>
        <v>0</v>
      </c>
      <c r="N31" s="37">
        <f>SUM(M31,D31)</f>
        <v>0</v>
      </c>
      <c r="P31" s="35"/>
    </row>
    <row r="32" spans="1:16" ht="15.95" customHeight="1" x14ac:dyDescent="0.15">
      <c r="A32" s="13"/>
      <c r="B32" s="19"/>
      <c r="C32" s="15" t="s">
        <v>19</v>
      </c>
      <c r="D32" s="38" t="s">
        <v>20</v>
      </c>
      <c r="E32" s="38">
        <f t="shared" ref="E32:L32" si="16">IF($M31=0,0,E31/$M31%)</f>
        <v>0</v>
      </c>
      <c r="F32" s="38">
        <f t="shared" si="16"/>
        <v>0</v>
      </c>
      <c r="G32" s="38">
        <f t="shared" si="16"/>
        <v>0</v>
      </c>
      <c r="H32" s="38">
        <f t="shared" si="16"/>
        <v>0</v>
      </c>
      <c r="I32" s="38">
        <f t="shared" si="16"/>
        <v>0</v>
      </c>
      <c r="J32" s="38">
        <f t="shared" si="16"/>
        <v>0</v>
      </c>
      <c r="K32" s="38">
        <f t="shared" si="16"/>
        <v>0</v>
      </c>
      <c r="L32" s="38">
        <f t="shared" si="16"/>
        <v>0</v>
      </c>
      <c r="M32" s="37">
        <f t="shared" si="2"/>
        <v>0</v>
      </c>
      <c r="N32" s="38" t="s">
        <v>20</v>
      </c>
      <c r="P32" s="35"/>
    </row>
    <row r="33" spans="1:16" ht="15.95" customHeight="1" x14ac:dyDescent="0.15">
      <c r="A33" s="17"/>
      <c r="B33" s="18" t="s">
        <v>33</v>
      </c>
      <c r="C33" s="11" t="s">
        <v>18</v>
      </c>
      <c r="D33" s="37">
        <v>0</v>
      </c>
      <c r="E33" s="37"/>
      <c r="F33" s="37"/>
      <c r="G33" s="37"/>
      <c r="H33" s="37"/>
      <c r="I33" s="37"/>
      <c r="J33" s="37"/>
      <c r="K33" s="37"/>
      <c r="L33" s="37"/>
      <c r="M33" s="37">
        <f t="shared" si="2"/>
        <v>0</v>
      </c>
      <c r="N33" s="37">
        <f>SUM(M33,D33)</f>
        <v>0</v>
      </c>
      <c r="P33" s="35"/>
    </row>
    <row r="34" spans="1:16" ht="15.95" customHeight="1" x14ac:dyDescent="0.15">
      <c r="A34" s="13"/>
      <c r="B34" s="19"/>
      <c r="C34" s="15" t="s">
        <v>19</v>
      </c>
      <c r="D34" s="38" t="s">
        <v>20</v>
      </c>
      <c r="E34" s="38">
        <f t="shared" ref="E34:L34" si="17">IF($M33=0,0,E33/$M33%)</f>
        <v>0</v>
      </c>
      <c r="F34" s="38">
        <f t="shared" si="17"/>
        <v>0</v>
      </c>
      <c r="G34" s="38">
        <f t="shared" si="17"/>
        <v>0</v>
      </c>
      <c r="H34" s="38">
        <f t="shared" si="17"/>
        <v>0</v>
      </c>
      <c r="I34" s="38">
        <f t="shared" si="17"/>
        <v>0</v>
      </c>
      <c r="J34" s="38">
        <f t="shared" si="17"/>
        <v>0</v>
      </c>
      <c r="K34" s="38">
        <f t="shared" si="17"/>
        <v>0</v>
      </c>
      <c r="L34" s="38">
        <f t="shared" si="17"/>
        <v>0</v>
      </c>
      <c r="M34" s="37">
        <f t="shared" si="2"/>
        <v>0</v>
      </c>
      <c r="N34" s="38" t="s">
        <v>20</v>
      </c>
      <c r="P34" s="35"/>
    </row>
    <row r="35" spans="1:16" ht="15.95" customHeight="1" x14ac:dyDescent="0.15">
      <c r="A35" s="17"/>
      <c r="B35" s="18" t="s">
        <v>34</v>
      </c>
      <c r="C35" s="11" t="s">
        <v>18</v>
      </c>
      <c r="D35" s="37">
        <v>4.9000000000000004</v>
      </c>
      <c r="E35" s="37">
        <v>0</v>
      </c>
      <c r="F35" s="37">
        <v>0</v>
      </c>
      <c r="G35" s="37">
        <v>0</v>
      </c>
      <c r="H35" s="37">
        <v>0</v>
      </c>
      <c r="I35" s="37">
        <v>92.4</v>
      </c>
      <c r="J35" s="37">
        <v>0</v>
      </c>
      <c r="K35" s="37">
        <v>0</v>
      </c>
      <c r="L35" s="37">
        <v>0</v>
      </c>
      <c r="M35" s="37">
        <f t="shared" si="2"/>
        <v>92.4</v>
      </c>
      <c r="N35" s="37">
        <f>SUM(M35,D35)</f>
        <v>97.300000000000011</v>
      </c>
      <c r="P35" s="35"/>
    </row>
    <row r="36" spans="1:16" ht="15.95" customHeight="1" x14ac:dyDescent="0.15">
      <c r="A36" s="13"/>
      <c r="B36" s="19"/>
      <c r="C36" s="15" t="s">
        <v>19</v>
      </c>
      <c r="D36" s="38" t="s">
        <v>20</v>
      </c>
      <c r="E36" s="38">
        <f t="shared" ref="E36:L36" si="18">IF($M35=0,0,E35/$M35%)</f>
        <v>0</v>
      </c>
      <c r="F36" s="38">
        <f t="shared" si="18"/>
        <v>0</v>
      </c>
      <c r="G36" s="38">
        <f t="shared" si="18"/>
        <v>0</v>
      </c>
      <c r="H36" s="38">
        <f t="shared" si="18"/>
        <v>0</v>
      </c>
      <c r="I36" s="38">
        <f t="shared" si="18"/>
        <v>100</v>
      </c>
      <c r="J36" s="38">
        <f t="shared" si="18"/>
        <v>0</v>
      </c>
      <c r="K36" s="38">
        <f t="shared" si="18"/>
        <v>0</v>
      </c>
      <c r="L36" s="38">
        <f t="shared" si="18"/>
        <v>0</v>
      </c>
      <c r="M36" s="37">
        <f t="shared" si="2"/>
        <v>100</v>
      </c>
      <c r="N36" s="38" t="s">
        <v>20</v>
      </c>
      <c r="P36" s="35"/>
    </row>
    <row r="37" spans="1:16" ht="15.95" customHeight="1" x14ac:dyDescent="0.15">
      <c r="A37" s="17"/>
      <c r="B37" s="18" t="s">
        <v>35</v>
      </c>
      <c r="C37" s="11" t="s">
        <v>18</v>
      </c>
      <c r="D37" s="37">
        <v>138.80000000000001</v>
      </c>
      <c r="E37" s="37">
        <v>0</v>
      </c>
      <c r="F37" s="37">
        <v>0</v>
      </c>
      <c r="G37" s="37">
        <v>94.7</v>
      </c>
      <c r="H37" s="37">
        <v>25.8</v>
      </c>
      <c r="I37" s="37">
        <v>0</v>
      </c>
      <c r="J37" s="37">
        <v>0</v>
      </c>
      <c r="K37" s="37">
        <v>0</v>
      </c>
      <c r="L37" s="37">
        <v>0</v>
      </c>
      <c r="M37" s="37">
        <f t="shared" si="2"/>
        <v>120.5</v>
      </c>
      <c r="N37" s="37">
        <f>SUM(M37,D37)</f>
        <v>259.3</v>
      </c>
      <c r="P37" s="35"/>
    </row>
    <row r="38" spans="1:16" ht="15.95" customHeight="1" x14ac:dyDescent="0.15">
      <c r="A38" s="13"/>
      <c r="B38" s="19"/>
      <c r="C38" s="15" t="s">
        <v>19</v>
      </c>
      <c r="D38" s="38" t="s">
        <v>20</v>
      </c>
      <c r="E38" s="38">
        <f t="shared" ref="E38:L38" si="19">IF($M37=0,0,E37/$M37%)</f>
        <v>0</v>
      </c>
      <c r="F38" s="38">
        <f t="shared" si="19"/>
        <v>0</v>
      </c>
      <c r="G38" s="38">
        <f t="shared" si="19"/>
        <v>78.589211618257252</v>
      </c>
      <c r="H38" s="38">
        <f t="shared" si="19"/>
        <v>21.410788381742737</v>
      </c>
      <c r="I38" s="38">
        <f t="shared" si="19"/>
        <v>0</v>
      </c>
      <c r="J38" s="38">
        <f t="shared" si="19"/>
        <v>0</v>
      </c>
      <c r="K38" s="38">
        <f t="shared" si="19"/>
        <v>0</v>
      </c>
      <c r="L38" s="38">
        <f t="shared" si="19"/>
        <v>0</v>
      </c>
      <c r="M38" s="37">
        <f t="shared" si="2"/>
        <v>99.999999999999986</v>
      </c>
      <c r="N38" s="38" t="s">
        <v>20</v>
      </c>
      <c r="P38" s="35"/>
    </row>
    <row r="39" spans="1:16" ht="15.95" customHeight="1" x14ac:dyDescent="0.15">
      <c r="A39" s="17"/>
      <c r="B39" s="18" t="s">
        <v>36</v>
      </c>
      <c r="C39" s="11" t="s">
        <v>18</v>
      </c>
      <c r="D39" s="37">
        <v>4.9000000000000004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f t="shared" si="2"/>
        <v>0</v>
      </c>
      <c r="N39" s="37">
        <f>SUM(M39,D39)</f>
        <v>4.9000000000000004</v>
      </c>
      <c r="P39" s="35"/>
    </row>
    <row r="40" spans="1:16" ht="15.95" customHeight="1" x14ac:dyDescent="0.15">
      <c r="A40" s="13"/>
      <c r="B40" s="19"/>
      <c r="C40" s="15" t="s">
        <v>19</v>
      </c>
      <c r="D40" s="38" t="s">
        <v>20</v>
      </c>
      <c r="E40" s="38">
        <f t="shared" ref="E40:L40" si="20">IF($M39=0,0,E39/$M39%)</f>
        <v>0</v>
      </c>
      <c r="F40" s="38">
        <f t="shared" si="20"/>
        <v>0</v>
      </c>
      <c r="G40" s="38">
        <f t="shared" si="20"/>
        <v>0</v>
      </c>
      <c r="H40" s="38">
        <f t="shared" si="20"/>
        <v>0</v>
      </c>
      <c r="I40" s="38">
        <f t="shared" si="20"/>
        <v>0</v>
      </c>
      <c r="J40" s="38">
        <f t="shared" si="20"/>
        <v>0</v>
      </c>
      <c r="K40" s="38">
        <f t="shared" si="20"/>
        <v>0</v>
      </c>
      <c r="L40" s="38">
        <f t="shared" si="20"/>
        <v>0</v>
      </c>
      <c r="M40" s="37">
        <f t="shared" si="2"/>
        <v>0</v>
      </c>
      <c r="N40" s="38" t="s">
        <v>20</v>
      </c>
      <c r="P40" s="35"/>
    </row>
    <row r="41" spans="1:16" ht="15.95" customHeight="1" x14ac:dyDescent="0.15">
      <c r="A41" s="17"/>
      <c r="B41" s="18" t="s">
        <v>37</v>
      </c>
      <c r="C41" s="11" t="s">
        <v>18</v>
      </c>
      <c r="D41" s="37">
        <v>2605.6000000000004</v>
      </c>
      <c r="E41" s="37">
        <v>0</v>
      </c>
      <c r="F41" s="37">
        <v>0</v>
      </c>
      <c r="G41" s="37">
        <v>5314.2</v>
      </c>
      <c r="H41" s="37">
        <v>0</v>
      </c>
      <c r="I41" s="37">
        <v>4429.5</v>
      </c>
      <c r="J41" s="37">
        <v>0</v>
      </c>
      <c r="K41" s="37">
        <v>0</v>
      </c>
      <c r="L41" s="37">
        <v>0</v>
      </c>
      <c r="M41" s="37">
        <f t="shared" si="2"/>
        <v>9743.7000000000007</v>
      </c>
      <c r="N41" s="37">
        <f>SUM(M41,D41)</f>
        <v>12349.300000000001</v>
      </c>
      <c r="P41" s="35"/>
    </row>
    <row r="42" spans="1:16" ht="15.95" customHeight="1" x14ac:dyDescent="0.15">
      <c r="A42" s="13"/>
      <c r="B42" s="19"/>
      <c r="C42" s="15" t="s">
        <v>19</v>
      </c>
      <c r="D42" s="38" t="s">
        <v>20</v>
      </c>
      <c r="E42" s="38">
        <f t="shared" ref="E42:L42" si="21">IF($M41=0,0,E41/$M41%)</f>
        <v>0</v>
      </c>
      <c r="F42" s="38">
        <f t="shared" si="21"/>
        <v>0</v>
      </c>
      <c r="G42" s="38">
        <f t="shared" si="21"/>
        <v>54.539856522676182</v>
      </c>
      <c r="H42" s="38">
        <f t="shared" si="21"/>
        <v>0</v>
      </c>
      <c r="I42" s="38">
        <f t="shared" si="21"/>
        <v>45.460143477323804</v>
      </c>
      <c r="J42" s="38">
        <f t="shared" si="21"/>
        <v>0</v>
      </c>
      <c r="K42" s="38">
        <f t="shared" si="21"/>
        <v>0</v>
      </c>
      <c r="L42" s="38">
        <f t="shared" si="21"/>
        <v>0</v>
      </c>
      <c r="M42" s="37">
        <f t="shared" si="2"/>
        <v>99.999999999999986</v>
      </c>
      <c r="N42" s="38" t="s">
        <v>20</v>
      </c>
      <c r="P42" s="35"/>
    </row>
    <row r="43" spans="1:16" ht="15.95" customHeight="1" x14ac:dyDescent="0.15">
      <c r="A43" s="17"/>
      <c r="B43" s="18" t="s">
        <v>38</v>
      </c>
      <c r="C43" s="11" t="s">
        <v>18</v>
      </c>
      <c r="D43" s="37">
        <v>568.4</v>
      </c>
      <c r="E43" s="37">
        <v>0</v>
      </c>
      <c r="F43" s="37">
        <v>0</v>
      </c>
      <c r="G43" s="37">
        <v>247.4</v>
      </c>
      <c r="H43" s="37">
        <v>178.7</v>
      </c>
      <c r="I43" s="37">
        <v>302.60000000000002</v>
      </c>
      <c r="J43" s="37">
        <v>0</v>
      </c>
      <c r="K43" s="37">
        <v>0</v>
      </c>
      <c r="L43" s="37">
        <v>0</v>
      </c>
      <c r="M43" s="37">
        <f t="shared" si="2"/>
        <v>728.7</v>
      </c>
      <c r="N43" s="37">
        <f>SUM(M43,D43)</f>
        <v>1297.0999999999999</v>
      </c>
      <c r="P43" s="35"/>
    </row>
    <row r="44" spans="1:16" ht="15.95" customHeight="1" x14ac:dyDescent="0.15">
      <c r="A44" s="13"/>
      <c r="B44" s="19"/>
      <c r="C44" s="15" t="s">
        <v>19</v>
      </c>
      <c r="D44" s="38" t="s">
        <v>20</v>
      </c>
      <c r="E44" s="38">
        <f t="shared" ref="E44:L44" si="22">IF($M43=0,0,E43/$M43%)</f>
        <v>0</v>
      </c>
      <c r="F44" s="38">
        <f t="shared" si="22"/>
        <v>0</v>
      </c>
      <c r="G44" s="38">
        <f t="shared" si="22"/>
        <v>33.950871414848358</v>
      </c>
      <c r="H44" s="38">
        <f t="shared" si="22"/>
        <v>24.523123370385616</v>
      </c>
      <c r="I44" s="38">
        <f t="shared" si="22"/>
        <v>41.526005214766023</v>
      </c>
      <c r="J44" s="38">
        <f t="shared" si="22"/>
        <v>0</v>
      </c>
      <c r="K44" s="38">
        <f t="shared" si="22"/>
        <v>0</v>
      </c>
      <c r="L44" s="38">
        <f t="shared" si="22"/>
        <v>0</v>
      </c>
      <c r="M44" s="37">
        <f t="shared" si="2"/>
        <v>100</v>
      </c>
      <c r="N44" s="38" t="s">
        <v>20</v>
      </c>
      <c r="P44" s="35"/>
    </row>
    <row r="45" spans="1:16" ht="15.95" customHeight="1" x14ac:dyDescent="0.15">
      <c r="A45" s="17"/>
      <c r="B45" s="18" t="s">
        <v>39</v>
      </c>
      <c r="C45" s="11" t="s">
        <v>18</v>
      </c>
      <c r="D45" s="37">
        <v>39.9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f t="shared" si="2"/>
        <v>0</v>
      </c>
      <c r="N45" s="37">
        <f>SUM(M45,D45)</f>
        <v>39.9</v>
      </c>
      <c r="P45" s="35"/>
    </row>
    <row r="46" spans="1:16" ht="15.95" customHeight="1" x14ac:dyDescent="0.15">
      <c r="A46" s="13"/>
      <c r="B46" s="19"/>
      <c r="C46" s="15" t="s">
        <v>19</v>
      </c>
      <c r="D46" s="38" t="s">
        <v>20</v>
      </c>
      <c r="E46" s="38">
        <f t="shared" ref="E46:L46" si="23">IF($M45=0,0,E45/$M45%)</f>
        <v>0</v>
      </c>
      <c r="F46" s="38">
        <f t="shared" si="23"/>
        <v>0</v>
      </c>
      <c r="G46" s="38">
        <f t="shared" si="23"/>
        <v>0</v>
      </c>
      <c r="H46" s="38">
        <f t="shared" si="23"/>
        <v>0</v>
      </c>
      <c r="I46" s="38">
        <f t="shared" si="23"/>
        <v>0</v>
      </c>
      <c r="J46" s="38">
        <f t="shared" si="23"/>
        <v>0</v>
      </c>
      <c r="K46" s="38">
        <f t="shared" si="23"/>
        <v>0</v>
      </c>
      <c r="L46" s="38">
        <f t="shared" si="23"/>
        <v>0</v>
      </c>
      <c r="M46" s="37">
        <f t="shared" si="2"/>
        <v>0</v>
      </c>
      <c r="N46" s="38" t="s">
        <v>20</v>
      </c>
      <c r="P46" s="35"/>
    </row>
    <row r="47" spans="1:16" ht="15.95" customHeight="1" x14ac:dyDescent="0.15">
      <c r="A47" s="17"/>
      <c r="B47" s="18" t="s">
        <v>40</v>
      </c>
      <c r="C47" s="11" t="s">
        <v>18</v>
      </c>
      <c r="D47" s="37">
        <v>150.80000000000001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f t="shared" si="2"/>
        <v>0</v>
      </c>
      <c r="N47" s="37">
        <f>SUM(M47,D47)</f>
        <v>150.80000000000001</v>
      </c>
      <c r="P47" s="35"/>
    </row>
    <row r="48" spans="1:16" ht="15.95" customHeight="1" x14ac:dyDescent="0.15">
      <c r="A48" s="13"/>
      <c r="B48" s="19"/>
      <c r="C48" s="15" t="s">
        <v>19</v>
      </c>
      <c r="D48" s="38" t="s">
        <v>20</v>
      </c>
      <c r="E48" s="38">
        <f t="shared" ref="E48:L48" si="24">IF($M47=0,0,E47/$M47%)</f>
        <v>0</v>
      </c>
      <c r="F48" s="38">
        <f t="shared" si="24"/>
        <v>0</v>
      </c>
      <c r="G48" s="38">
        <f t="shared" si="24"/>
        <v>0</v>
      </c>
      <c r="H48" s="38">
        <f t="shared" si="24"/>
        <v>0</v>
      </c>
      <c r="I48" s="38">
        <f t="shared" si="24"/>
        <v>0</v>
      </c>
      <c r="J48" s="38">
        <f t="shared" si="24"/>
        <v>0</v>
      </c>
      <c r="K48" s="38">
        <f t="shared" si="24"/>
        <v>0</v>
      </c>
      <c r="L48" s="38">
        <f t="shared" si="24"/>
        <v>0</v>
      </c>
      <c r="M48" s="37">
        <f t="shared" si="2"/>
        <v>0</v>
      </c>
      <c r="N48" s="38" t="s">
        <v>20</v>
      </c>
      <c r="P48" s="35"/>
    </row>
    <row r="49" spans="1:16" ht="15.95" customHeight="1" x14ac:dyDescent="0.15">
      <c r="A49" s="17"/>
      <c r="B49" s="18" t="s">
        <v>41</v>
      </c>
      <c r="C49" s="11" t="s">
        <v>18</v>
      </c>
      <c r="D49" s="37">
        <v>0</v>
      </c>
      <c r="E49" s="37"/>
      <c r="F49" s="37"/>
      <c r="G49" s="37"/>
      <c r="H49" s="37"/>
      <c r="I49" s="37"/>
      <c r="J49" s="37"/>
      <c r="K49" s="37"/>
      <c r="L49" s="37"/>
      <c r="M49" s="37">
        <f t="shared" si="2"/>
        <v>0</v>
      </c>
      <c r="N49" s="37">
        <f>SUM(M49,D49)</f>
        <v>0</v>
      </c>
      <c r="P49" s="35"/>
    </row>
    <row r="50" spans="1:16" ht="15.95" customHeight="1" x14ac:dyDescent="0.15">
      <c r="A50" s="13"/>
      <c r="B50" s="19"/>
      <c r="C50" s="15" t="s">
        <v>19</v>
      </c>
      <c r="D50" s="38" t="s">
        <v>20</v>
      </c>
      <c r="E50" s="38">
        <f t="shared" ref="E50:L50" si="25">IF($M49=0,0,E49/$M49%)</f>
        <v>0</v>
      </c>
      <c r="F50" s="38">
        <f t="shared" si="25"/>
        <v>0</v>
      </c>
      <c r="G50" s="38">
        <f t="shared" si="25"/>
        <v>0</v>
      </c>
      <c r="H50" s="38">
        <f t="shared" si="25"/>
        <v>0</v>
      </c>
      <c r="I50" s="38">
        <f t="shared" si="25"/>
        <v>0</v>
      </c>
      <c r="J50" s="38">
        <f t="shared" si="25"/>
        <v>0</v>
      </c>
      <c r="K50" s="38">
        <f t="shared" si="25"/>
        <v>0</v>
      </c>
      <c r="L50" s="38">
        <f t="shared" si="25"/>
        <v>0</v>
      </c>
      <c r="M50" s="37">
        <f t="shared" si="2"/>
        <v>0</v>
      </c>
      <c r="N50" s="38" t="s">
        <v>20</v>
      </c>
      <c r="P50" s="35"/>
    </row>
    <row r="51" spans="1:16" ht="15.95" customHeight="1" x14ac:dyDescent="0.15">
      <c r="A51" s="17"/>
      <c r="B51" s="18" t="s">
        <v>42</v>
      </c>
      <c r="C51" s="11" t="s">
        <v>18</v>
      </c>
      <c r="D51" s="37">
        <v>21.700000000000003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f t="shared" si="2"/>
        <v>0</v>
      </c>
      <c r="N51" s="37">
        <f>SUM(M51,D51)</f>
        <v>21.700000000000003</v>
      </c>
      <c r="P51" s="35"/>
    </row>
    <row r="52" spans="1:16" ht="15.95" customHeight="1" x14ac:dyDescent="0.15">
      <c r="A52" s="13"/>
      <c r="B52" s="19"/>
      <c r="C52" s="15" t="s">
        <v>19</v>
      </c>
      <c r="D52" s="38" t="s">
        <v>20</v>
      </c>
      <c r="E52" s="38">
        <f t="shared" ref="E52:L52" si="26">IF($M51=0,0,E51/$M51%)</f>
        <v>0</v>
      </c>
      <c r="F52" s="38">
        <f t="shared" si="26"/>
        <v>0</v>
      </c>
      <c r="G52" s="38">
        <f t="shared" si="26"/>
        <v>0</v>
      </c>
      <c r="H52" s="38">
        <f t="shared" si="26"/>
        <v>0</v>
      </c>
      <c r="I52" s="38">
        <f t="shared" si="26"/>
        <v>0</v>
      </c>
      <c r="J52" s="38">
        <f t="shared" si="26"/>
        <v>0</v>
      </c>
      <c r="K52" s="38">
        <f t="shared" si="26"/>
        <v>0</v>
      </c>
      <c r="L52" s="38">
        <f t="shared" si="26"/>
        <v>0</v>
      </c>
      <c r="M52" s="37">
        <f t="shared" si="2"/>
        <v>0</v>
      </c>
      <c r="N52" s="38" t="s">
        <v>20</v>
      </c>
      <c r="P52" s="35"/>
    </row>
    <row r="53" spans="1:16" ht="15.95" customHeight="1" x14ac:dyDescent="0.15">
      <c r="A53" s="17"/>
      <c r="B53" s="18" t="s">
        <v>43</v>
      </c>
      <c r="C53" s="11" t="s">
        <v>18</v>
      </c>
      <c r="D53" s="37">
        <v>92.9</v>
      </c>
      <c r="E53" s="37">
        <v>0</v>
      </c>
      <c r="F53" s="37">
        <v>0</v>
      </c>
      <c r="G53" s="37">
        <v>13.6</v>
      </c>
      <c r="H53" s="37">
        <v>8.3000000000000007</v>
      </c>
      <c r="I53" s="37">
        <v>360.2</v>
      </c>
      <c r="J53" s="37">
        <v>0</v>
      </c>
      <c r="K53" s="37">
        <v>0</v>
      </c>
      <c r="L53" s="37">
        <v>0</v>
      </c>
      <c r="M53" s="37">
        <f t="shared" si="2"/>
        <v>382.09999999999997</v>
      </c>
      <c r="N53" s="37">
        <f>SUM(M53,D53)</f>
        <v>475</v>
      </c>
      <c r="P53" s="35"/>
    </row>
    <row r="54" spans="1:16" ht="15.95" customHeight="1" x14ac:dyDescent="0.15">
      <c r="A54" s="13"/>
      <c r="B54" s="19"/>
      <c r="C54" s="15" t="s">
        <v>19</v>
      </c>
      <c r="D54" s="38" t="s">
        <v>20</v>
      </c>
      <c r="E54" s="38">
        <f t="shared" ref="E54:L54" si="27">IF($M53=0,0,E53/$M53%)</f>
        <v>0</v>
      </c>
      <c r="F54" s="38">
        <f t="shared" si="27"/>
        <v>0</v>
      </c>
      <c r="G54" s="38">
        <f t="shared" si="27"/>
        <v>3.5592776760010469</v>
      </c>
      <c r="H54" s="38">
        <f t="shared" si="27"/>
        <v>2.1722062287359334</v>
      </c>
      <c r="I54" s="38">
        <f t="shared" si="27"/>
        <v>94.268516095263024</v>
      </c>
      <c r="J54" s="38">
        <f t="shared" si="27"/>
        <v>0</v>
      </c>
      <c r="K54" s="38">
        <f t="shared" si="27"/>
        <v>0</v>
      </c>
      <c r="L54" s="38">
        <f t="shared" si="27"/>
        <v>0</v>
      </c>
      <c r="M54" s="37">
        <f t="shared" si="2"/>
        <v>100</v>
      </c>
      <c r="N54" s="38" t="s">
        <v>20</v>
      </c>
      <c r="P54" s="35"/>
    </row>
    <row r="55" spans="1:16" ht="15.95" customHeight="1" x14ac:dyDescent="0.15">
      <c r="A55" s="17"/>
      <c r="B55" s="18" t="s">
        <v>44</v>
      </c>
      <c r="C55" s="11" t="s">
        <v>18</v>
      </c>
      <c r="D55" s="37">
        <v>0</v>
      </c>
      <c r="E55" s="37"/>
      <c r="F55" s="37"/>
      <c r="G55" s="37"/>
      <c r="H55" s="37"/>
      <c r="I55" s="37"/>
      <c r="J55" s="37"/>
      <c r="K55" s="37"/>
      <c r="L55" s="37"/>
      <c r="M55" s="37">
        <f t="shared" si="2"/>
        <v>0</v>
      </c>
      <c r="N55" s="37">
        <f>SUM(M55,D55)</f>
        <v>0</v>
      </c>
      <c r="P55" s="35"/>
    </row>
    <row r="56" spans="1:16" ht="15.95" customHeight="1" x14ac:dyDescent="0.15">
      <c r="A56" s="13"/>
      <c r="B56" s="19"/>
      <c r="C56" s="15" t="s">
        <v>19</v>
      </c>
      <c r="D56" s="38" t="s">
        <v>20</v>
      </c>
      <c r="E56" s="38">
        <f t="shared" ref="E56:L56" si="28">IF($M55=0,0,E55/$M55%)</f>
        <v>0</v>
      </c>
      <c r="F56" s="38">
        <f t="shared" si="28"/>
        <v>0</v>
      </c>
      <c r="G56" s="38">
        <f t="shared" si="28"/>
        <v>0</v>
      </c>
      <c r="H56" s="38">
        <f t="shared" si="28"/>
        <v>0</v>
      </c>
      <c r="I56" s="38">
        <f t="shared" si="28"/>
        <v>0</v>
      </c>
      <c r="J56" s="38">
        <f t="shared" si="28"/>
        <v>0</v>
      </c>
      <c r="K56" s="38">
        <f t="shared" si="28"/>
        <v>0</v>
      </c>
      <c r="L56" s="38">
        <f t="shared" si="28"/>
        <v>0</v>
      </c>
      <c r="M56" s="37">
        <f t="shared" si="2"/>
        <v>0</v>
      </c>
      <c r="N56" s="38" t="s">
        <v>20</v>
      </c>
      <c r="P56" s="35"/>
    </row>
    <row r="57" spans="1:16" ht="15.95" customHeight="1" x14ac:dyDescent="0.15">
      <c r="A57" s="17"/>
      <c r="B57" s="18" t="s">
        <v>45</v>
      </c>
      <c r="C57" s="11" t="s">
        <v>18</v>
      </c>
      <c r="D57" s="37">
        <v>719</v>
      </c>
      <c r="E57" s="37">
        <v>0</v>
      </c>
      <c r="F57" s="37">
        <v>80.900000000000006</v>
      </c>
      <c r="G57" s="37">
        <v>873.4</v>
      </c>
      <c r="H57" s="37">
        <v>429.9</v>
      </c>
      <c r="I57" s="37">
        <v>277.2</v>
      </c>
      <c r="J57" s="37">
        <v>0</v>
      </c>
      <c r="K57" s="37">
        <v>0</v>
      </c>
      <c r="L57" s="37">
        <v>0</v>
      </c>
      <c r="M57" s="37">
        <f t="shared" si="2"/>
        <v>1661.3999999999999</v>
      </c>
      <c r="N57" s="37">
        <f>SUM(M57,D57)</f>
        <v>2380.3999999999996</v>
      </c>
      <c r="P57" s="35"/>
    </row>
    <row r="58" spans="1:16" ht="15.95" customHeight="1" x14ac:dyDescent="0.15">
      <c r="A58" s="13"/>
      <c r="B58" s="19"/>
      <c r="C58" s="15" t="s">
        <v>19</v>
      </c>
      <c r="D58" s="38" t="s">
        <v>20</v>
      </c>
      <c r="E58" s="38">
        <f t="shared" ref="E58:L58" si="29">IF($M57=0,0,E57/$M57%)</f>
        <v>0</v>
      </c>
      <c r="F58" s="38">
        <f t="shared" si="29"/>
        <v>4.8693872637534623</v>
      </c>
      <c r="G58" s="38">
        <f t="shared" si="29"/>
        <v>52.570121584206099</v>
      </c>
      <c r="H58" s="38">
        <f t="shared" si="29"/>
        <v>25.875767425063202</v>
      </c>
      <c r="I58" s="38">
        <f t="shared" si="29"/>
        <v>16.68472372697725</v>
      </c>
      <c r="J58" s="38">
        <f t="shared" si="29"/>
        <v>0</v>
      </c>
      <c r="K58" s="38">
        <f t="shared" si="29"/>
        <v>0</v>
      </c>
      <c r="L58" s="38">
        <f t="shared" si="29"/>
        <v>0</v>
      </c>
      <c r="M58" s="37">
        <f t="shared" si="2"/>
        <v>100.00000000000001</v>
      </c>
      <c r="N58" s="38" t="s">
        <v>20</v>
      </c>
      <c r="P58" s="35"/>
    </row>
    <row r="59" spans="1:16" ht="15.95" customHeight="1" x14ac:dyDescent="0.15">
      <c r="A59" s="17"/>
      <c r="B59" s="18" t="s">
        <v>46</v>
      </c>
      <c r="C59" s="11" t="s">
        <v>18</v>
      </c>
      <c r="D59" s="37">
        <v>14.4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f t="shared" si="2"/>
        <v>0</v>
      </c>
      <c r="N59" s="37">
        <f>SUM(M59,D59)</f>
        <v>14.4</v>
      </c>
      <c r="P59" s="35"/>
    </row>
    <row r="60" spans="1:16" ht="15.95" customHeight="1" x14ac:dyDescent="0.15">
      <c r="A60" s="13"/>
      <c r="B60" s="19"/>
      <c r="C60" s="15" t="s">
        <v>19</v>
      </c>
      <c r="D60" s="38" t="s">
        <v>20</v>
      </c>
      <c r="E60" s="38">
        <f t="shared" ref="E60:L60" si="30">IF($M59=0,0,E59/$M59%)</f>
        <v>0</v>
      </c>
      <c r="F60" s="38">
        <f t="shared" si="30"/>
        <v>0</v>
      </c>
      <c r="G60" s="38">
        <f t="shared" si="30"/>
        <v>0</v>
      </c>
      <c r="H60" s="38">
        <f t="shared" si="30"/>
        <v>0</v>
      </c>
      <c r="I60" s="38">
        <f t="shared" si="30"/>
        <v>0</v>
      </c>
      <c r="J60" s="38">
        <f t="shared" si="30"/>
        <v>0</v>
      </c>
      <c r="K60" s="38">
        <f t="shared" si="30"/>
        <v>0</v>
      </c>
      <c r="L60" s="38">
        <f t="shared" si="30"/>
        <v>0</v>
      </c>
      <c r="M60" s="37">
        <f t="shared" si="2"/>
        <v>0</v>
      </c>
      <c r="N60" s="38" t="s">
        <v>20</v>
      </c>
      <c r="P60" s="35"/>
    </row>
    <row r="61" spans="1:16" ht="15.95" customHeight="1" x14ac:dyDescent="0.15">
      <c r="A61" s="17"/>
      <c r="B61" s="18" t="s">
        <v>47</v>
      </c>
      <c r="C61" s="11" t="s">
        <v>18</v>
      </c>
      <c r="D61" s="37">
        <v>0</v>
      </c>
      <c r="E61" s="37"/>
      <c r="F61" s="37"/>
      <c r="G61" s="37"/>
      <c r="H61" s="37"/>
      <c r="I61" s="37"/>
      <c r="J61" s="37"/>
      <c r="K61" s="37"/>
      <c r="L61" s="37"/>
      <c r="M61" s="37">
        <f t="shared" si="2"/>
        <v>0</v>
      </c>
      <c r="N61" s="37">
        <f>SUM(M61,D61)</f>
        <v>0</v>
      </c>
      <c r="P61" s="35"/>
    </row>
    <row r="62" spans="1:16" ht="15.95" customHeight="1" x14ac:dyDescent="0.15">
      <c r="A62" s="13"/>
      <c r="B62" s="19"/>
      <c r="C62" s="15" t="s">
        <v>19</v>
      </c>
      <c r="D62" s="38" t="s">
        <v>20</v>
      </c>
      <c r="E62" s="38">
        <f t="shared" ref="E62:L62" si="31">IF($M61=0,0,E61/$M61%)</f>
        <v>0</v>
      </c>
      <c r="F62" s="38">
        <f t="shared" si="31"/>
        <v>0</v>
      </c>
      <c r="G62" s="38">
        <f t="shared" si="31"/>
        <v>0</v>
      </c>
      <c r="H62" s="38">
        <f t="shared" si="31"/>
        <v>0</v>
      </c>
      <c r="I62" s="38">
        <f t="shared" si="31"/>
        <v>0</v>
      </c>
      <c r="J62" s="38">
        <f t="shared" si="31"/>
        <v>0</v>
      </c>
      <c r="K62" s="38">
        <f t="shared" si="31"/>
        <v>0</v>
      </c>
      <c r="L62" s="38">
        <f t="shared" si="31"/>
        <v>0</v>
      </c>
      <c r="M62" s="37">
        <f t="shared" si="2"/>
        <v>0</v>
      </c>
      <c r="N62" s="38" t="s">
        <v>20</v>
      </c>
      <c r="P62" s="35"/>
    </row>
    <row r="63" spans="1:16" ht="15.95" customHeight="1" x14ac:dyDescent="0.15">
      <c r="A63" s="17"/>
      <c r="B63" s="18" t="s">
        <v>48</v>
      </c>
      <c r="C63" s="11" t="s">
        <v>18</v>
      </c>
      <c r="D63" s="37">
        <v>50.099999999999994</v>
      </c>
      <c r="E63" s="37">
        <v>0</v>
      </c>
      <c r="F63" s="37">
        <v>0</v>
      </c>
      <c r="G63" s="37">
        <v>198.7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f t="shared" si="2"/>
        <v>198.7</v>
      </c>
      <c r="N63" s="37">
        <f>SUM(M63,D63)</f>
        <v>248.79999999999998</v>
      </c>
      <c r="P63" s="35"/>
    </row>
    <row r="64" spans="1:16" ht="15.95" customHeight="1" x14ac:dyDescent="0.15">
      <c r="A64" s="13"/>
      <c r="B64" s="19"/>
      <c r="C64" s="15" t="s">
        <v>19</v>
      </c>
      <c r="D64" s="38" t="s">
        <v>20</v>
      </c>
      <c r="E64" s="38">
        <f t="shared" ref="E64:L64" si="32">IF($M63=0,0,E63/$M63%)</f>
        <v>0</v>
      </c>
      <c r="F64" s="38">
        <f t="shared" si="32"/>
        <v>0</v>
      </c>
      <c r="G64" s="38">
        <f t="shared" si="32"/>
        <v>100</v>
      </c>
      <c r="H64" s="38">
        <f t="shared" si="32"/>
        <v>0</v>
      </c>
      <c r="I64" s="38">
        <f t="shared" si="32"/>
        <v>0</v>
      </c>
      <c r="J64" s="38">
        <f t="shared" si="32"/>
        <v>0</v>
      </c>
      <c r="K64" s="38">
        <f t="shared" si="32"/>
        <v>0</v>
      </c>
      <c r="L64" s="38">
        <f t="shared" si="32"/>
        <v>0</v>
      </c>
      <c r="M64" s="37">
        <f t="shared" si="2"/>
        <v>100</v>
      </c>
      <c r="N64" s="38" t="s">
        <v>20</v>
      </c>
      <c r="P64" s="35"/>
    </row>
    <row r="65" spans="1:16" ht="15.95" customHeight="1" x14ac:dyDescent="0.15">
      <c r="A65" s="17"/>
      <c r="B65" s="18" t="s">
        <v>49</v>
      </c>
      <c r="C65" s="11" t="s">
        <v>18</v>
      </c>
      <c r="D65" s="37">
        <v>0</v>
      </c>
      <c r="E65" s="37"/>
      <c r="F65" s="37"/>
      <c r="G65" s="37"/>
      <c r="H65" s="37"/>
      <c r="I65" s="37"/>
      <c r="J65" s="37"/>
      <c r="K65" s="37"/>
      <c r="L65" s="37"/>
      <c r="M65" s="37">
        <f t="shared" si="2"/>
        <v>0</v>
      </c>
      <c r="N65" s="37">
        <f>SUM(M65,D65)</f>
        <v>0</v>
      </c>
      <c r="P65" s="35"/>
    </row>
    <row r="66" spans="1:16" ht="15.95" customHeight="1" x14ac:dyDescent="0.15">
      <c r="A66" s="13"/>
      <c r="B66" s="19"/>
      <c r="C66" s="15" t="s">
        <v>19</v>
      </c>
      <c r="D66" s="38" t="s">
        <v>20</v>
      </c>
      <c r="E66" s="38">
        <f t="shared" ref="E66:L66" si="33">IF($M65=0,0,E65/$M65%)</f>
        <v>0</v>
      </c>
      <c r="F66" s="38">
        <f t="shared" si="33"/>
        <v>0</v>
      </c>
      <c r="G66" s="38">
        <f t="shared" si="33"/>
        <v>0</v>
      </c>
      <c r="H66" s="38">
        <f t="shared" si="33"/>
        <v>0</v>
      </c>
      <c r="I66" s="38">
        <f t="shared" si="33"/>
        <v>0</v>
      </c>
      <c r="J66" s="38">
        <f t="shared" si="33"/>
        <v>0</v>
      </c>
      <c r="K66" s="38">
        <f t="shared" si="33"/>
        <v>0</v>
      </c>
      <c r="L66" s="38">
        <f t="shared" si="33"/>
        <v>0</v>
      </c>
      <c r="M66" s="37">
        <f t="shared" si="2"/>
        <v>0</v>
      </c>
      <c r="N66" s="38" t="s">
        <v>20</v>
      </c>
      <c r="P66" s="35"/>
    </row>
    <row r="67" spans="1:16" ht="15.95" customHeight="1" x14ac:dyDescent="0.15">
      <c r="A67" s="17"/>
      <c r="B67" s="18" t="s">
        <v>50</v>
      </c>
      <c r="C67" s="11" t="s">
        <v>18</v>
      </c>
      <c r="D67" s="37">
        <v>0</v>
      </c>
      <c r="E67" s="37"/>
      <c r="F67" s="37"/>
      <c r="G67" s="37"/>
      <c r="H67" s="37"/>
      <c r="I67" s="37"/>
      <c r="J67" s="37"/>
      <c r="K67" s="37"/>
      <c r="L67" s="37"/>
      <c r="M67" s="37">
        <f t="shared" si="2"/>
        <v>0</v>
      </c>
      <c r="N67" s="37">
        <f>SUM(M67,D67)</f>
        <v>0</v>
      </c>
      <c r="P67" s="35"/>
    </row>
    <row r="68" spans="1:16" ht="15.95" customHeight="1" x14ac:dyDescent="0.15">
      <c r="A68" s="13"/>
      <c r="B68" s="19"/>
      <c r="C68" s="15" t="s">
        <v>19</v>
      </c>
      <c r="D68" s="38" t="s">
        <v>20</v>
      </c>
      <c r="E68" s="38">
        <f t="shared" ref="E68:L68" si="34">IF($M67=0,0,E67/$M67%)</f>
        <v>0</v>
      </c>
      <c r="F68" s="38">
        <f t="shared" si="34"/>
        <v>0</v>
      </c>
      <c r="G68" s="38">
        <f t="shared" si="34"/>
        <v>0</v>
      </c>
      <c r="H68" s="38">
        <f t="shared" si="34"/>
        <v>0</v>
      </c>
      <c r="I68" s="38">
        <f t="shared" si="34"/>
        <v>0</v>
      </c>
      <c r="J68" s="38">
        <f t="shared" si="34"/>
        <v>0</v>
      </c>
      <c r="K68" s="38">
        <f t="shared" si="34"/>
        <v>0</v>
      </c>
      <c r="L68" s="38">
        <f t="shared" si="34"/>
        <v>0</v>
      </c>
      <c r="M68" s="37">
        <f t="shared" si="2"/>
        <v>0</v>
      </c>
      <c r="N68" s="38" t="s">
        <v>20</v>
      </c>
      <c r="P68" s="35"/>
    </row>
    <row r="69" spans="1:16" ht="15.95" customHeight="1" x14ac:dyDescent="0.15">
      <c r="A69" s="17"/>
      <c r="B69" s="18" t="s">
        <v>51</v>
      </c>
      <c r="C69" s="11" t="s">
        <v>18</v>
      </c>
      <c r="D69" s="37">
        <v>0</v>
      </c>
      <c r="E69" s="37"/>
      <c r="F69" s="37"/>
      <c r="G69" s="37"/>
      <c r="H69" s="37"/>
      <c r="I69" s="37"/>
      <c r="J69" s="37"/>
      <c r="K69" s="37"/>
      <c r="L69" s="37"/>
      <c r="M69" s="37">
        <f t="shared" si="2"/>
        <v>0</v>
      </c>
      <c r="N69" s="37">
        <f>SUM(M69,D69)</f>
        <v>0</v>
      </c>
      <c r="P69" s="35"/>
    </row>
    <row r="70" spans="1:16" ht="15.95" customHeight="1" x14ac:dyDescent="0.15">
      <c r="A70" s="13"/>
      <c r="B70" s="19"/>
      <c r="C70" s="15" t="s">
        <v>19</v>
      </c>
      <c r="D70" s="38" t="s">
        <v>20</v>
      </c>
      <c r="E70" s="38">
        <f t="shared" ref="E70:L70" si="35">IF($M69=0,0,E69/$M69%)</f>
        <v>0</v>
      </c>
      <c r="F70" s="38">
        <f t="shared" si="35"/>
        <v>0</v>
      </c>
      <c r="G70" s="38">
        <f t="shared" si="35"/>
        <v>0</v>
      </c>
      <c r="H70" s="38">
        <f t="shared" si="35"/>
        <v>0</v>
      </c>
      <c r="I70" s="38">
        <f t="shared" si="35"/>
        <v>0</v>
      </c>
      <c r="J70" s="38">
        <f t="shared" si="35"/>
        <v>0</v>
      </c>
      <c r="K70" s="38">
        <f t="shared" si="35"/>
        <v>0</v>
      </c>
      <c r="L70" s="38">
        <f t="shared" si="35"/>
        <v>0</v>
      </c>
      <c r="M70" s="37">
        <f t="shared" si="2"/>
        <v>0</v>
      </c>
      <c r="N70" s="38" t="s">
        <v>20</v>
      </c>
      <c r="P70" s="35"/>
    </row>
    <row r="71" spans="1:16" ht="15.95" customHeight="1" x14ac:dyDescent="0.15">
      <c r="A71" s="17"/>
      <c r="B71" s="18" t="s">
        <v>52</v>
      </c>
      <c r="C71" s="11" t="s">
        <v>18</v>
      </c>
      <c r="D71" s="37">
        <v>0</v>
      </c>
      <c r="E71" s="37"/>
      <c r="F71" s="37"/>
      <c r="G71" s="37"/>
      <c r="H71" s="37"/>
      <c r="I71" s="37"/>
      <c r="J71" s="37"/>
      <c r="K71" s="37"/>
      <c r="L71" s="37"/>
      <c r="M71" s="37">
        <f t="shared" si="2"/>
        <v>0</v>
      </c>
      <c r="N71" s="37">
        <f>SUM(M71,D71)</f>
        <v>0</v>
      </c>
      <c r="P71" s="35"/>
    </row>
    <row r="72" spans="1:16" ht="15.95" customHeight="1" x14ac:dyDescent="0.15">
      <c r="A72" s="13"/>
      <c r="B72" s="19"/>
      <c r="C72" s="15" t="s">
        <v>19</v>
      </c>
      <c r="D72" s="38" t="s">
        <v>20</v>
      </c>
      <c r="E72" s="38">
        <f t="shared" ref="E72:L72" si="36">IF($M71=0,0,E71/$M71%)</f>
        <v>0</v>
      </c>
      <c r="F72" s="38">
        <f t="shared" si="36"/>
        <v>0</v>
      </c>
      <c r="G72" s="38">
        <f t="shared" si="36"/>
        <v>0</v>
      </c>
      <c r="H72" s="38">
        <f t="shared" si="36"/>
        <v>0</v>
      </c>
      <c r="I72" s="38">
        <f t="shared" si="36"/>
        <v>0</v>
      </c>
      <c r="J72" s="38">
        <f t="shared" si="36"/>
        <v>0</v>
      </c>
      <c r="K72" s="38">
        <f t="shared" si="36"/>
        <v>0</v>
      </c>
      <c r="L72" s="38">
        <f t="shared" si="36"/>
        <v>0</v>
      </c>
      <c r="M72" s="37">
        <f t="shared" si="2"/>
        <v>0</v>
      </c>
      <c r="N72" s="38" t="s">
        <v>20</v>
      </c>
      <c r="P72" s="35"/>
    </row>
    <row r="73" spans="1:16" ht="15.95" customHeight="1" x14ac:dyDescent="0.15">
      <c r="A73" s="17"/>
      <c r="B73" s="18" t="s">
        <v>53</v>
      </c>
      <c r="C73" s="11" t="s">
        <v>18</v>
      </c>
      <c r="D73" s="37">
        <v>13.799999999999999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f t="shared" si="2"/>
        <v>0</v>
      </c>
      <c r="N73" s="37">
        <f>SUM(M73,D73)</f>
        <v>13.799999999999999</v>
      </c>
      <c r="P73" s="35"/>
    </row>
    <row r="74" spans="1:16" ht="15.95" customHeight="1" x14ac:dyDescent="0.15">
      <c r="A74" s="13"/>
      <c r="B74" s="19"/>
      <c r="C74" s="15" t="s">
        <v>19</v>
      </c>
      <c r="D74" s="38" t="s">
        <v>20</v>
      </c>
      <c r="E74" s="38">
        <f t="shared" ref="E74:L74" si="37">IF($M73=0,0,E73/$M73%)</f>
        <v>0</v>
      </c>
      <c r="F74" s="38">
        <f t="shared" si="37"/>
        <v>0</v>
      </c>
      <c r="G74" s="38">
        <f t="shared" si="37"/>
        <v>0</v>
      </c>
      <c r="H74" s="38">
        <f t="shared" si="37"/>
        <v>0</v>
      </c>
      <c r="I74" s="38">
        <f t="shared" si="37"/>
        <v>0</v>
      </c>
      <c r="J74" s="38">
        <f t="shared" si="37"/>
        <v>0</v>
      </c>
      <c r="K74" s="38">
        <f t="shared" si="37"/>
        <v>0</v>
      </c>
      <c r="L74" s="38">
        <f t="shared" si="37"/>
        <v>0</v>
      </c>
      <c r="M74" s="37">
        <f t="shared" si="2"/>
        <v>0</v>
      </c>
      <c r="N74" s="38" t="s">
        <v>20</v>
      </c>
      <c r="P74" s="35"/>
    </row>
    <row r="75" spans="1:16" ht="15.95" customHeight="1" x14ac:dyDescent="0.15">
      <c r="A75" s="17"/>
      <c r="B75" s="18" t="s">
        <v>54</v>
      </c>
      <c r="C75" s="11" t="s">
        <v>18</v>
      </c>
      <c r="D75" s="37">
        <v>1.9</v>
      </c>
      <c r="E75" s="37"/>
      <c r="F75" s="37"/>
      <c r="G75" s="37"/>
      <c r="H75" s="37"/>
      <c r="I75" s="37"/>
      <c r="J75" s="37"/>
      <c r="K75" s="37"/>
      <c r="L75" s="37"/>
      <c r="M75" s="37">
        <f t="shared" si="2"/>
        <v>0</v>
      </c>
      <c r="N75" s="37">
        <f>SUM(M75,D75)</f>
        <v>1.9</v>
      </c>
      <c r="P75" s="35"/>
    </row>
    <row r="76" spans="1:16" ht="15.95" customHeight="1" x14ac:dyDescent="0.15">
      <c r="A76" s="13"/>
      <c r="B76" s="19"/>
      <c r="C76" s="15" t="s">
        <v>19</v>
      </c>
      <c r="D76" s="38" t="s">
        <v>20</v>
      </c>
      <c r="E76" s="38">
        <f t="shared" ref="E76:L76" si="38">IF($M75=0,0,E75/$M75%)</f>
        <v>0</v>
      </c>
      <c r="F76" s="38">
        <f t="shared" si="38"/>
        <v>0</v>
      </c>
      <c r="G76" s="38">
        <f t="shared" si="38"/>
        <v>0</v>
      </c>
      <c r="H76" s="38">
        <f t="shared" si="38"/>
        <v>0</v>
      </c>
      <c r="I76" s="38">
        <f t="shared" si="38"/>
        <v>0</v>
      </c>
      <c r="J76" s="38">
        <f t="shared" si="38"/>
        <v>0</v>
      </c>
      <c r="K76" s="38">
        <f t="shared" si="38"/>
        <v>0</v>
      </c>
      <c r="L76" s="38">
        <f t="shared" si="38"/>
        <v>0</v>
      </c>
      <c r="M76" s="37">
        <f t="shared" si="2"/>
        <v>0</v>
      </c>
      <c r="N76" s="38" t="s">
        <v>20</v>
      </c>
      <c r="P76" s="35"/>
    </row>
    <row r="77" spans="1:16" ht="15.95" customHeight="1" x14ac:dyDescent="0.15">
      <c r="A77" s="17"/>
      <c r="B77" s="18" t="s">
        <v>55</v>
      </c>
      <c r="C77" s="11" t="s">
        <v>18</v>
      </c>
      <c r="D77" s="37">
        <v>0</v>
      </c>
      <c r="E77" s="37"/>
      <c r="F77" s="37"/>
      <c r="G77" s="37"/>
      <c r="H77" s="37"/>
      <c r="I77" s="37"/>
      <c r="J77" s="37"/>
      <c r="K77" s="37"/>
      <c r="L77" s="37"/>
      <c r="M77" s="37">
        <f t="shared" si="2"/>
        <v>0</v>
      </c>
      <c r="N77" s="37">
        <f>SUM(M77,D77)</f>
        <v>0</v>
      </c>
      <c r="P77" s="35"/>
    </row>
    <row r="78" spans="1:16" ht="15.95" customHeight="1" x14ac:dyDescent="0.15">
      <c r="A78" s="13"/>
      <c r="B78" s="19"/>
      <c r="C78" s="15" t="s">
        <v>19</v>
      </c>
      <c r="D78" s="38" t="s">
        <v>20</v>
      </c>
      <c r="E78" s="38">
        <f t="shared" ref="E78:L78" si="39">IF($M77=0,0,E77/$M77%)</f>
        <v>0</v>
      </c>
      <c r="F78" s="38">
        <f t="shared" si="39"/>
        <v>0</v>
      </c>
      <c r="G78" s="38">
        <f t="shared" si="39"/>
        <v>0</v>
      </c>
      <c r="H78" s="38">
        <f t="shared" si="39"/>
        <v>0</v>
      </c>
      <c r="I78" s="38">
        <f t="shared" si="39"/>
        <v>0</v>
      </c>
      <c r="J78" s="38">
        <f t="shared" si="39"/>
        <v>0</v>
      </c>
      <c r="K78" s="38">
        <f t="shared" si="39"/>
        <v>0</v>
      </c>
      <c r="L78" s="38">
        <f t="shared" si="39"/>
        <v>0</v>
      </c>
      <c r="M78" s="37">
        <f t="shared" si="2"/>
        <v>0</v>
      </c>
      <c r="N78" s="38" t="s">
        <v>20</v>
      </c>
      <c r="P78" s="35"/>
    </row>
    <row r="79" spans="1:16" ht="15.75" customHeight="1" x14ac:dyDescent="0.15">
      <c r="A79" s="17"/>
      <c r="B79" s="18" t="s">
        <v>56</v>
      </c>
      <c r="C79" s="11" t="s">
        <v>18</v>
      </c>
      <c r="D79" s="37">
        <v>0</v>
      </c>
      <c r="E79" s="37"/>
      <c r="F79" s="37"/>
      <c r="G79" s="37"/>
      <c r="H79" s="37"/>
      <c r="I79" s="37"/>
      <c r="J79" s="37"/>
      <c r="K79" s="37"/>
      <c r="L79" s="37"/>
      <c r="M79" s="37">
        <f t="shared" si="2"/>
        <v>0</v>
      </c>
      <c r="N79" s="37">
        <f>SUM(M79,D79)</f>
        <v>0</v>
      </c>
      <c r="P79" s="35"/>
    </row>
    <row r="80" spans="1:16" ht="15.75" customHeight="1" x14ac:dyDescent="0.15">
      <c r="A80" s="13"/>
      <c r="B80" s="19"/>
      <c r="C80" s="15" t="s">
        <v>19</v>
      </c>
      <c r="D80" s="38" t="s">
        <v>20</v>
      </c>
      <c r="E80" s="38">
        <f t="shared" ref="E80:L80" si="40">IF($M79=0,0,E79/$M79%)</f>
        <v>0</v>
      </c>
      <c r="F80" s="38">
        <f t="shared" si="40"/>
        <v>0</v>
      </c>
      <c r="G80" s="38">
        <f t="shared" si="40"/>
        <v>0</v>
      </c>
      <c r="H80" s="38">
        <f t="shared" si="40"/>
        <v>0</v>
      </c>
      <c r="I80" s="38">
        <f t="shared" si="40"/>
        <v>0</v>
      </c>
      <c r="J80" s="38">
        <f t="shared" si="40"/>
        <v>0</v>
      </c>
      <c r="K80" s="38">
        <f t="shared" si="40"/>
        <v>0</v>
      </c>
      <c r="L80" s="38">
        <f t="shared" si="40"/>
        <v>0</v>
      </c>
      <c r="M80" s="37">
        <f t="shared" si="2"/>
        <v>0</v>
      </c>
      <c r="N80" s="38" t="s">
        <v>20</v>
      </c>
      <c r="P80" s="35"/>
    </row>
    <row r="81" spans="1:16" ht="15.75" customHeight="1" x14ac:dyDescent="0.15">
      <c r="A81" s="9" t="s">
        <v>57</v>
      </c>
      <c r="B81" s="10"/>
      <c r="C81" s="11" t="s">
        <v>18</v>
      </c>
      <c r="D81" s="37">
        <f>SUMIF($C$83:$C$102,"出荷量",D83:D102)</f>
        <v>0</v>
      </c>
      <c r="E81" s="37">
        <f t="shared" ref="E81:M81" si="41">SUMIF($C$83:$C$102,"出荷量",E83:E102)</f>
        <v>0</v>
      </c>
      <c r="F81" s="37">
        <f t="shared" si="41"/>
        <v>0</v>
      </c>
      <c r="G81" s="37">
        <f t="shared" si="41"/>
        <v>0</v>
      </c>
      <c r="H81" s="37">
        <f t="shared" si="41"/>
        <v>0</v>
      </c>
      <c r="I81" s="37">
        <f t="shared" si="41"/>
        <v>0</v>
      </c>
      <c r="J81" s="37">
        <f t="shared" si="41"/>
        <v>0</v>
      </c>
      <c r="K81" s="37">
        <f t="shared" si="41"/>
        <v>0</v>
      </c>
      <c r="L81" s="37">
        <f t="shared" si="41"/>
        <v>0</v>
      </c>
      <c r="M81" s="37">
        <f t="shared" si="41"/>
        <v>0</v>
      </c>
      <c r="N81" s="37">
        <f>SUM(M81,D81)</f>
        <v>0</v>
      </c>
      <c r="P81" s="35"/>
    </row>
    <row r="82" spans="1:16" ht="15.75" customHeight="1" x14ac:dyDescent="0.15">
      <c r="A82" s="13"/>
      <c r="B82" s="14"/>
      <c r="C82" s="15" t="s">
        <v>19</v>
      </c>
      <c r="D82" s="38" t="s">
        <v>20</v>
      </c>
      <c r="E82" s="38">
        <f t="shared" ref="E82:L82" si="42">IF($M81=0,0,E81/$M81%)</f>
        <v>0</v>
      </c>
      <c r="F82" s="38">
        <f t="shared" si="42"/>
        <v>0</v>
      </c>
      <c r="G82" s="38">
        <f t="shared" si="42"/>
        <v>0</v>
      </c>
      <c r="H82" s="38">
        <f t="shared" si="42"/>
        <v>0</v>
      </c>
      <c r="I82" s="38">
        <f t="shared" si="42"/>
        <v>0</v>
      </c>
      <c r="J82" s="38">
        <f t="shared" si="42"/>
        <v>0</v>
      </c>
      <c r="K82" s="38">
        <f t="shared" si="42"/>
        <v>0</v>
      </c>
      <c r="L82" s="38">
        <f t="shared" si="42"/>
        <v>0</v>
      </c>
      <c r="M82" s="37">
        <f>SUM(E82:L82)</f>
        <v>0</v>
      </c>
      <c r="N82" s="38" t="s">
        <v>20</v>
      </c>
      <c r="P82" s="35"/>
    </row>
    <row r="83" spans="1:16" ht="15.95" customHeight="1" x14ac:dyDescent="0.15">
      <c r="A83" s="17"/>
      <c r="B83" s="18" t="s">
        <v>60</v>
      </c>
      <c r="C83" s="11" t="s">
        <v>18</v>
      </c>
      <c r="D83" s="37">
        <v>0</v>
      </c>
      <c r="E83" s="37"/>
      <c r="F83" s="37"/>
      <c r="G83" s="37"/>
      <c r="H83" s="37"/>
      <c r="I83" s="37"/>
      <c r="J83" s="37"/>
      <c r="K83" s="37"/>
      <c r="L83" s="37"/>
      <c r="M83" s="37">
        <f t="shared" si="2"/>
        <v>0</v>
      </c>
      <c r="N83" s="37">
        <f>SUM(M83,D83)</f>
        <v>0</v>
      </c>
      <c r="P83" s="35"/>
    </row>
    <row r="84" spans="1:16" ht="15.95" customHeight="1" x14ac:dyDescent="0.15">
      <c r="A84" s="13"/>
      <c r="B84" s="19"/>
      <c r="C84" s="15" t="s">
        <v>19</v>
      </c>
      <c r="D84" s="38" t="s">
        <v>20</v>
      </c>
      <c r="E84" s="38">
        <f t="shared" ref="E84:L84" si="43">IF($M83=0,0,E83/$M83%)</f>
        <v>0</v>
      </c>
      <c r="F84" s="38">
        <f t="shared" si="43"/>
        <v>0</v>
      </c>
      <c r="G84" s="38">
        <f t="shared" si="43"/>
        <v>0</v>
      </c>
      <c r="H84" s="38">
        <f t="shared" si="43"/>
        <v>0</v>
      </c>
      <c r="I84" s="38">
        <f t="shared" si="43"/>
        <v>0</v>
      </c>
      <c r="J84" s="38">
        <f t="shared" si="43"/>
        <v>0</v>
      </c>
      <c r="K84" s="38">
        <f t="shared" si="43"/>
        <v>0</v>
      </c>
      <c r="L84" s="38">
        <f t="shared" si="43"/>
        <v>0</v>
      </c>
      <c r="M84" s="37">
        <f t="shared" si="2"/>
        <v>0</v>
      </c>
      <c r="N84" s="38" t="s">
        <v>20</v>
      </c>
      <c r="P84" s="35"/>
    </row>
    <row r="85" spans="1:16" ht="15.95" customHeight="1" x14ac:dyDescent="0.15">
      <c r="A85" s="17"/>
      <c r="B85" s="18" t="s">
        <v>61</v>
      </c>
      <c r="C85" s="11" t="s">
        <v>18</v>
      </c>
      <c r="D85" s="37">
        <v>0</v>
      </c>
      <c r="E85" s="37"/>
      <c r="F85" s="37"/>
      <c r="G85" s="37"/>
      <c r="H85" s="37"/>
      <c r="I85" s="37"/>
      <c r="J85" s="37"/>
      <c r="K85" s="37"/>
      <c r="L85" s="37"/>
      <c r="M85" s="37">
        <f t="shared" si="2"/>
        <v>0</v>
      </c>
      <c r="N85" s="37">
        <f>SUM(M85,D85)</f>
        <v>0</v>
      </c>
      <c r="P85" s="35"/>
    </row>
    <row r="86" spans="1:16" ht="15.95" customHeight="1" x14ac:dyDescent="0.15">
      <c r="A86" s="13"/>
      <c r="B86" s="19"/>
      <c r="C86" s="15" t="s">
        <v>19</v>
      </c>
      <c r="D86" s="38" t="s">
        <v>20</v>
      </c>
      <c r="E86" s="38">
        <f t="shared" ref="E86:L86" si="44">IF($M85=0,0,E85/$M85%)</f>
        <v>0</v>
      </c>
      <c r="F86" s="38">
        <f t="shared" si="44"/>
        <v>0</v>
      </c>
      <c r="G86" s="38">
        <f t="shared" si="44"/>
        <v>0</v>
      </c>
      <c r="H86" s="38">
        <f t="shared" si="44"/>
        <v>0</v>
      </c>
      <c r="I86" s="38">
        <f t="shared" si="44"/>
        <v>0</v>
      </c>
      <c r="J86" s="38">
        <f t="shared" si="44"/>
        <v>0</v>
      </c>
      <c r="K86" s="38">
        <f t="shared" si="44"/>
        <v>0</v>
      </c>
      <c r="L86" s="38">
        <f t="shared" si="44"/>
        <v>0</v>
      </c>
      <c r="M86" s="37">
        <f t="shared" si="2"/>
        <v>0</v>
      </c>
      <c r="N86" s="38" t="s">
        <v>20</v>
      </c>
      <c r="P86" s="35"/>
    </row>
    <row r="87" spans="1:16" ht="15.95" customHeight="1" x14ac:dyDescent="0.15">
      <c r="A87" s="17"/>
      <c r="B87" s="18" t="s">
        <v>62</v>
      </c>
      <c r="C87" s="11" t="s">
        <v>18</v>
      </c>
      <c r="D87" s="37">
        <v>0</v>
      </c>
      <c r="E87" s="37"/>
      <c r="F87" s="37"/>
      <c r="G87" s="37"/>
      <c r="H87" s="37"/>
      <c r="I87" s="37"/>
      <c r="J87" s="37"/>
      <c r="K87" s="37"/>
      <c r="L87" s="37"/>
      <c r="M87" s="37">
        <f t="shared" si="2"/>
        <v>0</v>
      </c>
      <c r="N87" s="37">
        <f>SUM(M87,D87)</f>
        <v>0</v>
      </c>
      <c r="P87" s="35"/>
    </row>
    <row r="88" spans="1:16" ht="15.95" customHeight="1" x14ac:dyDescent="0.15">
      <c r="A88" s="13"/>
      <c r="B88" s="19"/>
      <c r="C88" s="15" t="s">
        <v>19</v>
      </c>
      <c r="D88" s="38" t="s">
        <v>20</v>
      </c>
      <c r="E88" s="38">
        <f t="shared" ref="E88:L88" si="45">IF($M87=0,0,E87/$M87%)</f>
        <v>0</v>
      </c>
      <c r="F88" s="38">
        <f t="shared" si="45"/>
        <v>0</v>
      </c>
      <c r="G88" s="38">
        <f t="shared" si="45"/>
        <v>0</v>
      </c>
      <c r="H88" s="38">
        <f t="shared" si="45"/>
        <v>0</v>
      </c>
      <c r="I88" s="38">
        <f t="shared" si="45"/>
        <v>0</v>
      </c>
      <c r="J88" s="38">
        <f t="shared" si="45"/>
        <v>0</v>
      </c>
      <c r="K88" s="38">
        <f t="shared" si="45"/>
        <v>0</v>
      </c>
      <c r="L88" s="38">
        <f t="shared" si="45"/>
        <v>0</v>
      </c>
      <c r="M88" s="37">
        <f t="shared" si="2"/>
        <v>0</v>
      </c>
      <c r="N88" s="38" t="s">
        <v>20</v>
      </c>
      <c r="P88" s="35"/>
    </row>
    <row r="89" spans="1:16" ht="15.95" customHeight="1" x14ac:dyDescent="0.15">
      <c r="A89" s="17"/>
      <c r="B89" s="18" t="s">
        <v>63</v>
      </c>
      <c r="C89" s="11" t="s">
        <v>18</v>
      </c>
      <c r="D89" s="37">
        <v>0</v>
      </c>
      <c r="E89" s="37"/>
      <c r="F89" s="37"/>
      <c r="G89" s="37"/>
      <c r="H89" s="37"/>
      <c r="I89" s="37"/>
      <c r="J89" s="37"/>
      <c r="K89" s="37"/>
      <c r="L89" s="37"/>
      <c r="M89" s="37">
        <f t="shared" si="2"/>
        <v>0</v>
      </c>
      <c r="N89" s="37">
        <f>SUM(M89,D89)</f>
        <v>0</v>
      </c>
      <c r="P89" s="35"/>
    </row>
    <row r="90" spans="1:16" ht="15.95" customHeight="1" x14ac:dyDescent="0.15">
      <c r="A90" s="13"/>
      <c r="B90" s="19"/>
      <c r="C90" s="15" t="s">
        <v>19</v>
      </c>
      <c r="D90" s="38" t="s">
        <v>20</v>
      </c>
      <c r="E90" s="38">
        <f t="shared" ref="E90:L90" si="46">IF($M89=0,0,E89/$M89%)</f>
        <v>0</v>
      </c>
      <c r="F90" s="38">
        <f t="shared" si="46"/>
        <v>0</v>
      </c>
      <c r="G90" s="38">
        <f t="shared" si="46"/>
        <v>0</v>
      </c>
      <c r="H90" s="38">
        <f t="shared" si="46"/>
        <v>0</v>
      </c>
      <c r="I90" s="38">
        <f t="shared" si="46"/>
        <v>0</v>
      </c>
      <c r="J90" s="38">
        <f t="shared" si="46"/>
        <v>0</v>
      </c>
      <c r="K90" s="38">
        <f t="shared" si="46"/>
        <v>0</v>
      </c>
      <c r="L90" s="38">
        <f t="shared" si="46"/>
        <v>0</v>
      </c>
      <c r="M90" s="37">
        <f t="shared" si="2"/>
        <v>0</v>
      </c>
      <c r="N90" s="38" t="s">
        <v>20</v>
      </c>
      <c r="P90" s="35"/>
    </row>
    <row r="91" spans="1:16" ht="15.95" customHeight="1" x14ac:dyDescent="0.15">
      <c r="A91" s="17"/>
      <c r="B91" s="18" t="s">
        <v>64</v>
      </c>
      <c r="C91" s="11" t="s">
        <v>18</v>
      </c>
      <c r="D91" s="37">
        <v>0</v>
      </c>
      <c r="E91" s="37"/>
      <c r="F91" s="37"/>
      <c r="G91" s="37"/>
      <c r="H91" s="37"/>
      <c r="I91" s="37"/>
      <c r="J91" s="37"/>
      <c r="K91" s="37"/>
      <c r="L91" s="37"/>
      <c r="M91" s="37">
        <f t="shared" si="2"/>
        <v>0</v>
      </c>
      <c r="N91" s="37">
        <f>SUM(M91,D91)</f>
        <v>0</v>
      </c>
      <c r="P91" s="35"/>
    </row>
    <row r="92" spans="1:16" ht="15.95" customHeight="1" x14ac:dyDescent="0.15">
      <c r="A92" s="13"/>
      <c r="B92" s="19"/>
      <c r="C92" s="15" t="s">
        <v>19</v>
      </c>
      <c r="D92" s="38" t="s">
        <v>20</v>
      </c>
      <c r="E92" s="38">
        <f t="shared" ref="E92:L92" si="47">IF($M91=0,0,E91/$M91%)</f>
        <v>0</v>
      </c>
      <c r="F92" s="38">
        <f t="shared" si="47"/>
        <v>0</v>
      </c>
      <c r="G92" s="38">
        <f t="shared" si="47"/>
        <v>0</v>
      </c>
      <c r="H92" s="38">
        <f t="shared" si="47"/>
        <v>0</v>
      </c>
      <c r="I92" s="38">
        <f t="shared" si="47"/>
        <v>0</v>
      </c>
      <c r="J92" s="38">
        <f t="shared" si="47"/>
        <v>0</v>
      </c>
      <c r="K92" s="38">
        <f t="shared" si="47"/>
        <v>0</v>
      </c>
      <c r="L92" s="38">
        <f t="shared" si="47"/>
        <v>0</v>
      </c>
      <c r="M92" s="37">
        <f t="shared" si="2"/>
        <v>0</v>
      </c>
      <c r="N92" s="38" t="s">
        <v>20</v>
      </c>
      <c r="P92" s="35"/>
    </row>
    <row r="93" spans="1:16" ht="15.95" customHeight="1" x14ac:dyDescent="0.15">
      <c r="A93" s="17"/>
      <c r="B93" s="18" t="s">
        <v>65</v>
      </c>
      <c r="C93" s="11" t="s">
        <v>18</v>
      </c>
      <c r="D93" s="37">
        <v>0</v>
      </c>
      <c r="E93" s="37"/>
      <c r="F93" s="37"/>
      <c r="G93" s="37"/>
      <c r="H93" s="37"/>
      <c r="I93" s="37"/>
      <c r="J93" s="37"/>
      <c r="K93" s="37"/>
      <c r="L93" s="37"/>
      <c r="M93" s="37">
        <f t="shared" si="2"/>
        <v>0</v>
      </c>
      <c r="N93" s="37">
        <f>SUM(M93,D93)</f>
        <v>0</v>
      </c>
      <c r="P93" s="35"/>
    </row>
    <row r="94" spans="1:16" ht="15.95" customHeight="1" x14ac:dyDescent="0.15">
      <c r="A94" s="13"/>
      <c r="B94" s="19"/>
      <c r="C94" s="15" t="s">
        <v>19</v>
      </c>
      <c r="D94" s="38" t="s">
        <v>20</v>
      </c>
      <c r="E94" s="38">
        <f t="shared" ref="E94:L94" si="48">IF($M93=0,0,E93/$M93%)</f>
        <v>0</v>
      </c>
      <c r="F94" s="38">
        <f t="shared" si="48"/>
        <v>0</v>
      </c>
      <c r="G94" s="38">
        <f t="shared" si="48"/>
        <v>0</v>
      </c>
      <c r="H94" s="38">
        <f t="shared" si="48"/>
        <v>0</v>
      </c>
      <c r="I94" s="38">
        <f t="shared" si="48"/>
        <v>0</v>
      </c>
      <c r="J94" s="38">
        <f t="shared" si="48"/>
        <v>0</v>
      </c>
      <c r="K94" s="38">
        <f t="shared" si="48"/>
        <v>0</v>
      </c>
      <c r="L94" s="38">
        <f t="shared" si="48"/>
        <v>0</v>
      </c>
      <c r="M94" s="37">
        <f t="shared" si="2"/>
        <v>0</v>
      </c>
      <c r="N94" s="38" t="s">
        <v>20</v>
      </c>
      <c r="P94" s="35"/>
    </row>
    <row r="95" spans="1:16" ht="15.95" customHeight="1" x14ac:dyDescent="0.15">
      <c r="A95" s="17"/>
      <c r="B95" s="18" t="s">
        <v>66</v>
      </c>
      <c r="C95" s="11" t="s">
        <v>18</v>
      </c>
      <c r="D95" s="37">
        <v>0</v>
      </c>
      <c r="E95" s="37"/>
      <c r="F95" s="37"/>
      <c r="G95" s="37"/>
      <c r="H95" s="37"/>
      <c r="I95" s="37"/>
      <c r="J95" s="37"/>
      <c r="K95" s="37"/>
      <c r="L95" s="37"/>
      <c r="M95" s="37">
        <f t="shared" si="2"/>
        <v>0</v>
      </c>
      <c r="N95" s="37">
        <f>SUM(M95,D95)</f>
        <v>0</v>
      </c>
      <c r="P95" s="35"/>
    </row>
    <row r="96" spans="1:16" ht="15.95" customHeight="1" x14ac:dyDescent="0.15">
      <c r="A96" s="13"/>
      <c r="B96" s="19"/>
      <c r="C96" s="15" t="s">
        <v>19</v>
      </c>
      <c r="D96" s="38" t="s">
        <v>20</v>
      </c>
      <c r="E96" s="38">
        <f t="shared" ref="E96:L96" si="49">IF($M95=0,0,E95/$M95%)</f>
        <v>0</v>
      </c>
      <c r="F96" s="38">
        <f t="shared" si="49"/>
        <v>0</v>
      </c>
      <c r="G96" s="38">
        <f t="shared" si="49"/>
        <v>0</v>
      </c>
      <c r="H96" s="38">
        <f t="shared" si="49"/>
        <v>0</v>
      </c>
      <c r="I96" s="38">
        <f t="shared" si="49"/>
        <v>0</v>
      </c>
      <c r="J96" s="38">
        <f t="shared" si="49"/>
        <v>0</v>
      </c>
      <c r="K96" s="38">
        <f t="shared" si="49"/>
        <v>0</v>
      </c>
      <c r="L96" s="38">
        <f t="shared" si="49"/>
        <v>0</v>
      </c>
      <c r="M96" s="37">
        <f t="shared" si="2"/>
        <v>0</v>
      </c>
      <c r="N96" s="38" t="s">
        <v>20</v>
      </c>
      <c r="P96" s="35"/>
    </row>
    <row r="97" spans="1:16" ht="15.95" customHeight="1" x14ac:dyDescent="0.15">
      <c r="A97" s="17"/>
      <c r="B97" s="18" t="s">
        <v>67</v>
      </c>
      <c r="C97" s="11" t="s">
        <v>18</v>
      </c>
      <c r="D97" s="37">
        <v>0</v>
      </c>
      <c r="E97" s="37"/>
      <c r="F97" s="37"/>
      <c r="G97" s="37"/>
      <c r="H97" s="37"/>
      <c r="I97" s="37"/>
      <c r="J97" s="37"/>
      <c r="K97" s="37"/>
      <c r="L97" s="37"/>
      <c r="M97" s="37">
        <f t="shared" si="2"/>
        <v>0</v>
      </c>
      <c r="N97" s="37">
        <f>SUM(M97,D97)</f>
        <v>0</v>
      </c>
      <c r="P97" s="35"/>
    </row>
    <row r="98" spans="1:16" ht="15.95" customHeight="1" x14ac:dyDescent="0.15">
      <c r="A98" s="13"/>
      <c r="B98" s="19"/>
      <c r="C98" s="15" t="s">
        <v>19</v>
      </c>
      <c r="D98" s="38" t="s">
        <v>20</v>
      </c>
      <c r="E98" s="38">
        <f t="shared" ref="E98:L98" si="50">IF($M97=0,0,E97/$M97%)</f>
        <v>0</v>
      </c>
      <c r="F98" s="38">
        <f t="shared" si="50"/>
        <v>0</v>
      </c>
      <c r="G98" s="38">
        <f t="shared" si="50"/>
        <v>0</v>
      </c>
      <c r="H98" s="38">
        <f t="shared" si="50"/>
        <v>0</v>
      </c>
      <c r="I98" s="38">
        <f t="shared" si="50"/>
        <v>0</v>
      </c>
      <c r="J98" s="38">
        <f t="shared" si="50"/>
        <v>0</v>
      </c>
      <c r="K98" s="38">
        <f t="shared" si="50"/>
        <v>0</v>
      </c>
      <c r="L98" s="38">
        <f t="shared" si="50"/>
        <v>0</v>
      </c>
      <c r="M98" s="37">
        <f t="shared" si="2"/>
        <v>0</v>
      </c>
      <c r="N98" s="38" t="s">
        <v>20</v>
      </c>
      <c r="P98" s="35"/>
    </row>
    <row r="99" spans="1:16" ht="15.95" customHeight="1" x14ac:dyDescent="0.15">
      <c r="A99" s="17"/>
      <c r="B99" s="18" t="s">
        <v>68</v>
      </c>
      <c r="C99" s="11" t="s">
        <v>18</v>
      </c>
      <c r="D99" s="37">
        <v>0</v>
      </c>
      <c r="E99" s="37"/>
      <c r="F99" s="37"/>
      <c r="G99" s="37"/>
      <c r="H99" s="37"/>
      <c r="I99" s="37"/>
      <c r="J99" s="37"/>
      <c r="K99" s="37"/>
      <c r="L99" s="37"/>
      <c r="M99" s="37">
        <f t="shared" si="2"/>
        <v>0</v>
      </c>
      <c r="N99" s="37">
        <f>SUM(M99,D99)</f>
        <v>0</v>
      </c>
      <c r="P99" s="35"/>
    </row>
    <row r="100" spans="1:16" ht="15.95" customHeight="1" x14ac:dyDescent="0.15">
      <c r="A100" s="13"/>
      <c r="B100" s="19"/>
      <c r="C100" s="15" t="s">
        <v>19</v>
      </c>
      <c r="D100" s="38" t="s">
        <v>20</v>
      </c>
      <c r="E100" s="38">
        <f t="shared" ref="E100:L100" si="51">IF($M99=0,0,E99/$M99%)</f>
        <v>0</v>
      </c>
      <c r="F100" s="38">
        <f t="shared" si="51"/>
        <v>0</v>
      </c>
      <c r="G100" s="38">
        <f t="shared" si="51"/>
        <v>0</v>
      </c>
      <c r="H100" s="38">
        <f t="shared" si="51"/>
        <v>0</v>
      </c>
      <c r="I100" s="38">
        <f t="shared" si="51"/>
        <v>0</v>
      </c>
      <c r="J100" s="38">
        <f t="shared" si="51"/>
        <v>0</v>
      </c>
      <c r="K100" s="38">
        <f t="shared" si="51"/>
        <v>0</v>
      </c>
      <c r="L100" s="38">
        <f t="shared" si="51"/>
        <v>0</v>
      </c>
      <c r="M100" s="37">
        <f t="shared" si="2"/>
        <v>0</v>
      </c>
      <c r="N100" s="38" t="s">
        <v>20</v>
      </c>
      <c r="P100" s="35"/>
    </row>
    <row r="101" spans="1:16" ht="15.95" customHeight="1" x14ac:dyDescent="0.15">
      <c r="A101" s="17"/>
      <c r="B101" s="18" t="s">
        <v>69</v>
      </c>
      <c r="C101" s="11" t="s">
        <v>18</v>
      </c>
      <c r="D101" s="37">
        <v>0</v>
      </c>
      <c r="E101" s="37"/>
      <c r="F101" s="37"/>
      <c r="G101" s="37"/>
      <c r="H101" s="37"/>
      <c r="I101" s="37"/>
      <c r="J101" s="37"/>
      <c r="K101" s="37"/>
      <c r="L101" s="37"/>
      <c r="M101" s="37">
        <f t="shared" si="2"/>
        <v>0</v>
      </c>
      <c r="N101" s="37">
        <f>SUM(M101,D101)</f>
        <v>0</v>
      </c>
      <c r="P101" s="35"/>
    </row>
    <row r="102" spans="1:16" ht="15.95" customHeight="1" x14ac:dyDescent="0.15">
      <c r="A102" s="13"/>
      <c r="B102" s="19"/>
      <c r="C102" s="15" t="s">
        <v>19</v>
      </c>
      <c r="D102" s="38" t="s">
        <v>20</v>
      </c>
      <c r="E102" s="38">
        <f t="shared" ref="E102:L102" si="52">IF($M101=0,0,E101/$M101%)</f>
        <v>0</v>
      </c>
      <c r="F102" s="38">
        <f t="shared" si="52"/>
        <v>0</v>
      </c>
      <c r="G102" s="38">
        <f t="shared" si="52"/>
        <v>0</v>
      </c>
      <c r="H102" s="38">
        <f t="shared" si="52"/>
        <v>0</v>
      </c>
      <c r="I102" s="38">
        <f t="shared" si="52"/>
        <v>0</v>
      </c>
      <c r="J102" s="38">
        <f t="shared" si="52"/>
        <v>0</v>
      </c>
      <c r="K102" s="38">
        <f t="shared" si="52"/>
        <v>0</v>
      </c>
      <c r="L102" s="38">
        <f t="shared" si="52"/>
        <v>0</v>
      </c>
      <c r="M102" s="37">
        <f t="shared" si="2"/>
        <v>0</v>
      </c>
      <c r="N102" s="38" t="s">
        <v>20</v>
      </c>
      <c r="P102" s="35"/>
    </row>
    <row r="103" spans="1:16" ht="15.75" hidden="1" customHeight="1" x14ac:dyDescent="0.15">
      <c r="A103" s="13" t="s">
        <v>58</v>
      </c>
      <c r="B103" s="10"/>
      <c r="C103" s="11" t="s">
        <v>18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>
        <f t="shared" ref="M103:M108" si="53">SUM(E103:L103)</f>
        <v>0</v>
      </c>
      <c r="N103" s="37">
        <f>SUM(M103,D103)</f>
        <v>0</v>
      </c>
      <c r="P103" s="35"/>
    </row>
    <row r="104" spans="1:16" ht="15.75" hidden="1" customHeight="1" x14ac:dyDescent="0.15">
      <c r="A104" s="21"/>
      <c r="B104" s="14"/>
      <c r="C104" s="15" t="s">
        <v>19</v>
      </c>
      <c r="D104" s="37"/>
      <c r="E104" s="38"/>
      <c r="F104" s="38"/>
      <c r="G104" s="38"/>
      <c r="H104" s="38"/>
      <c r="I104" s="38"/>
      <c r="J104" s="38"/>
      <c r="K104" s="38"/>
      <c r="L104" s="38"/>
      <c r="M104" s="37">
        <f t="shared" si="53"/>
        <v>0</v>
      </c>
      <c r="N104" s="37">
        <f>SUM(M104,D104)</f>
        <v>0</v>
      </c>
      <c r="P104" s="35"/>
    </row>
    <row r="105" spans="1:16" ht="15.75" hidden="1" customHeight="1" x14ac:dyDescent="0.15">
      <c r="A105" s="9" t="s">
        <v>59</v>
      </c>
      <c r="B105" s="10"/>
      <c r="C105" s="11" t="s">
        <v>18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>
        <f t="shared" si="53"/>
        <v>0</v>
      </c>
      <c r="N105" s="37">
        <f>SUM(M105,D105)</f>
        <v>0</v>
      </c>
      <c r="P105" s="35"/>
    </row>
    <row r="106" spans="1:16" ht="15.75" hidden="1" customHeight="1" x14ac:dyDescent="0.15">
      <c r="A106" s="21"/>
      <c r="B106" s="14"/>
      <c r="C106" s="15" t="s">
        <v>19</v>
      </c>
      <c r="D106" s="37"/>
      <c r="E106" s="38"/>
      <c r="F106" s="38"/>
      <c r="G106" s="38"/>
      <c r="H106" s="38"/>
      <c r="I106" s="38"/>
      <c r="J106" s="38"/>
      <c r="K106" s="38"/>
      <c r="L106" s="38"/>
      <c r="M106" s="37">
        <f t="shared" si="53"/>
        <v>0</v>
      </c>
      <c r="N106" s="37">
        <f>SUM(M106,D106)</f>
        <v>0</v>
      </c>
      <c r="P106" s="35"/>
    </row>
    <row r="107" spans="1:16" ht="15.95" customHeight="1" x14ac:dyDescent="0.15">
      <c r="A107" s="9" t="s">
        <v>70</v>
      </c>
      <c r="B107" s="10"/>
      <c r="C107" s="11" t="s">
        <v>18</v>
      </c>
      <c r="D107" s="37">
        <v>15203.7</v>
      </c>
      <c r="E107" s="37"/>
      <c r="F107" s="37"/>
      <c r="G107" s="37"/>
      <c r="H107" s="37"/>
      <c r="I107" s="37"/>
      <c r="J107" s="37"/>
      <c r="K107" s="37"/>
      <c r="L107" s="37"/>
      <c r="M107" s="37">
        <f t="shared" si="53"/>
        <v>0</v>
      </c>
      <c r="N107" s="37">
        <f>SUM(M107,D107)</f>
        <v>15203.7</v>
      </c>
      <c r="P107" s="35"/>
    </row>
    <row r="108" spans="1:16" ht="15.95" customHeight="1" x14ac:dyDescent="0.15">
      <c r="A108" s="21"/>
      <c r="B108" s="14"/>
      <c r="C108" s="15" t="s">
        <v>19</v>
      </c>
      <c r="D108" s="38" t="s">
        <v>20</v>
      </c>
      <c r="E108" s="38">
        <f t="shared" ref="E108:L108" si="54">IF($M107=0,0,E107/$M107%)</f>
        <v>0</v>
      </c>
      <c r="F108" s="38">
        <f t="shared" si="54"/>
        <v>0</v>
      </c>
      <c r="G108" s="38">
        <f t="shared" si="54"/>
        <v>0</v>
      </c>
      <c r="H108" s="38">
        <f t="shared" si="54"/>
        <v>0</v>
      </c>
      <c r="I108" s="38">
        <f t="shared" si="54"/>
        <v>0</v>
      </c>
      <c r="J108" s="38">
        <f t="shared" si="54"/>
        <v>0</v>
      </c>
      <c r="K108" s="38">
        <f t="shared" si="54"/>
        <v>0</v>
      </c>
      <c r="L108" s="38">
        <f t="shared" si="54"/>
        <v>0</v>
      </c>
      <c r="M108" s="37">
        <f t="shared" si="53"/>
        <v>0</v>
      </c>
      <c r="N108" s="38" t="s">
        <v>20</v>
      </c>
      <c r="P108" s="35"/>
    </row>
    <row r="109" spans="1:16" ht="15.95" customHeight="1" x14ac:dyDescent="0.15">
      <c r="A109" s="9" t="s">
        <v>71</v>
      </c>
      <c r="B109" s="10"/>
      <c r="C109" s="20" t="s">
        <v>111</v>
      </c>
      <c r="D109" s="37">
        <f>SUM(D111,D113,D115,D117,D119,D121,D123,D125,D127)</f>
        <v>0</v>
      </c>
      <c r="E109" s="37">
        <f t="shared" ref="E109:L109" si="55">SUM(E111,E113,E115,E117,E119,E121,E123,E125,E127)</f>
        <v>0</v>
      </c>
      <c r="F109" s="37">
        <f t="shared" si="55"/>
        <v>0</v>
      </c>
      <c r="G109" s="37">
        <f t="shared" si="55"/>
        <v>0</v>
      </c>
      <c r="H109" s="37">
        <f t="shared" si="55"/>
        <v>0</v>
      </c>
      <c r="I109" s="37">
        <f t="shared" si="55"/>
        <v>0</v>
      </c>
      <c r="J109" s="37">
        <f t="shared" si="55"/>
        <v>0</v>
      </c>
      <c r="K109" s="37">
        <f t="shared" si="55"/>
        <v>0</v>
      </c>
      <c r="L109" s="37">
        <f t="shared" si="55"/>
        <v>0</v>
      </c>
      <c r="M109" s="37">
        <f t="shared" si="2"/>
        <v>0</v>
      </c>
      <c r="N109" s="37">
        <f>SUM(M109,D109)</f>
        <v>0</v>
      </c>
      <c r="P109" s="35"/>
    </row>
    <row r="110" spans="1:16" ht="15.95" customHeight="1" x14ac:dyDescent="0.15">
      <c r="A110" s="13"/>
      <c r="B110" s="14"/>
      <c r="C110" s="15" t="s">
        <v>19</v>
      </c>
      <c r="D110" s="38" t="s">
        <v>20</v>
      </c>
      <c r="E110" s="38">
        <f t="shared" ref="E110:L110" si="56">IF($M109=0,0,E109/$M109%)</f>
        <v>0</v>
      </c>
      <c r="F110" s="38">
        <f t="shared" si="56"/>
        <v>0</v>
      </c>
      <c r="G110" s="38">
        <f t="shared" si="56"/>
        <v>0</v>
      </c>
      <c r="H110" s="38">
        <f t="shared" si="56"/>
        <v>0</v>
      </c>
      <c r="I110" s="38">
        <f t="shared" si="56"/>
        <v>0</v>
      </c>
      <c r="J110" s="38">
        <f t="shared" si="56"/>
        <v>0</v>
      </c>
      <c r="K110" s="38">
        <f t="shared" si="56"/>
        <v>0</v>
      </c>
      <c r="L110" s="38">
        <f t="shared" si="56"/>
        <v>0</v>
      </c>
      <c r="M110" s="37">
        <f t="shared" si="2"/>
        <v>0</v>
      </c>
      <c r="N110" s="38" t="s">
        <v>20</v>
      </c>
      <c r="P110" s="35"/>
    </row>
    <row r="111" spans="1:16" ht="15.95" customHeight="1" x14ac:dyDescent="0.15">
      <c r="A111" s="17"/>
      <c r="B111" s="18" t="s">
        <v>72</v>
      </c>
      <c r="C111" s="11" t="s">
        <v>18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>
        <f>SUM(M111,D111)</f>
        <v>0</v>
      </c>
      <c r="P111" s="35"/>
    </row>
    <row r="112" spans="1:16" ht="15.95" customHeight="1" x14ac:dyDescent="0.15">
      <c r="A112" s="13"/>
      <c r="B112" s="19"/>
      <c r="C112" s="15" t="s">
        <v>19</v>
      </c>
      <c r="D112" s="38" t="s">
        <v>20</v>
      </c>
      <c r="E112" s="38">
        <f t="shared" ref="E112:L112" si="57">IF($M111=0,0,E111/$M111%)</f>
        <v>0</v>
      </c>
      <c r="F112" s="38">
        <f t="shared" si="57"/>
        <v>0</v>
      </c>
      <c r="G112" s="38">
        <f t="shared" si="57"/>
        <v>0</v>
      </c>
      <c r="H112" s="38">
        <f t="shared" si="57"/>
        <v>0</v>
      </c>
      <c r="I112" s="38">
        <f t="shared" si="57"/>
        <v>0</v>
      </c>
      <c r="J112" s="38">
        <f t="shared" si="57"/>
        <v>0</v>
      </c>
      <c r="K112" s="38">
        <f t="shared" si="57"/>
        <v>0</v>
      </c>
      <c r="L112" s="38">
        <f t="shared" si="57"/>
        <v>0</v>
      </c>
      <c r="M112" s="37">
        <f t="shared" ref="M112:M136" si="58">SUM(E112:L112)</f>
        <v>0</v>
      </c>
      <c r="N112" s="38" t="s">
        <v>20</v>
      </c>
      <c r="P112" s="35"/>
    </row>
    <row r="113" spans="1:16" ht="15.95" customHeight="1" x14ac:dyDescent="0.15">
      <c r="A113" s="17"/>
      <c r="B113" s="18" t="s">
        <v>73</v>
      </c>
      <c r="C113" s="11" t="s">
        <v>18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>
        <f>SUM(M113,D113)</f>
        <v>0</v>
      </c>
      <c r="P113" s="35"/>
    </row>
    <row r="114" spans="1:16" ht="15.95" customHeight="1" x14ac:dyDescent="0.15">
      <c r="A114" s="13"/>
      <c r="B114" s="19"/>
      <c r="C114" s="15" t="s">
        <v>19</v>
      </c>
      <c r="D114" s="38" t="s">
        <v>20</v>
      </c>
      <c r="E114" s="38">
        <f t="shared" ref="E114:L114" si="59">IF($M113=0,0,E113/$M113%)</f>
        <v>0</v>
      </c>
      <c r="F114" s="38">
        <f t="shared" si="59"/>
        <v>0</v>
      </c>
      <c r="G114" s="38">
        <f t="shared" si="59"/>
        <v>0</v>
      </c>
      <c r="H114" s="38">
        <f t="shared" si="59"/>
        <v>0</v>
      </c>
      <c r="I114" s="38">
        <f t="shared" si="59"/>
        <v>0</v>
      </c>
      <c r="J114" s="38">
        <f t="shared" si="59"/>
        <v>0</v>
      </c>
      <c r="K114" s="38">
        <f t="shared" si="59"/>
        <v>0</v>
      </c>
      <c r="L114" s="38">
        <f t="shared" si="59"/>
        <v>0</v>
      </c>
      <c r="M114" s="37">
        <f t="shared" si="58"/>
        <v>0</v>
      </c>
      <c r="N114" s="38" t="s">
        <v>20</v>
      </c>
      <c r="P114" s="35"/>
    </row>
    <row r="115" spans="1:16" ht="15.95" customHeight="1" x14ac:dyDescent="0.15">
      <c r="A115" s="17"/>
      <c r="B115" s="18" t="s">
        <v>74</v>
      </c>
      <c r="C115" s="11" t="s">
        <v>18</v>
      </c>
      <c r="D115" s="37">
        <v>0</v>
      </c>
      <c r="E115" s="37"/>
      <c r="F115" s="37"/>
      <c r="G115" s="37"/>
      <c r="H115" s="37"/>
      <c r="I115" s="37"/>
      <c r="J115" s="37"/>
      <c r="K115" s="37"/>
      <c r="L115" s="37"/>
      <c r="M115" s="37">
        <f t="shared" si="58"/>
        <v>0</v>
      </c>
      <c r="N115" s="37">
        <f>SUM(M115,D115)</f>
        <v>0</v>
      </c>
      <c r="P115" s="35"/>
    </row>
    <row r="116" spans="1:16" ht="15.95" customHeight="1" x14ac:dyDescent="0.15">
      <c r="A116" s="13"/>
      <c r="B116" s="19"/>
      <c r="C116" s="15" t="s">
        <v>19</v>
      </c>
      <c r="D116" s="38" t="s">
        <v>20</v>
      </c>
      <c r="E116" s="38">
        <f t="shared" ref="E116:L116" si="60">IF($M115=0,0,E115/$M115%)</f>
        <v>0</v>
      </c>
      <c r="F116" s="38">
        <f t="shared" si="60"/>
        <v>0</v>
      </c>
      <c r="G116" s="38">
        <f t="shared" si="60"/>
        <v>0</v>
      </c>
      <c r="H116" s="38">
        <f t="shared" si="60"/>
        <v>0</v>
      </c>
      <c r="I116" s="38">
        <f t="shared" si="60"/>
        <v>0</v>
      </c>
      <c r="J116" s="38">
        <f t="shared" si="60"/>
        <v>0</v>
      </c>
      <c r="K116" s="38">
        <f t="shared" si="60"/>
        <v>0</v>
      </c>
      <c r="L116" s="38">
        <f t="shared" si="60"/>
        <v>0</v>
      </c>
      <c r="M116" s="37">
        <f t="shared" si="58"/>
        <v>0</v>
      </c>
      <c r="N116" s="38" t="s">
        <v>20</v>
      </c>
      <c r="P116" s="35"/>
    </row>
    <row r="117" spans="1:16" ht="15.95" customHeight="1" x14ac:dyDescent="0.15">
      <c r="A117" s="17"/>
      <c r="B117" s="18" t="s">
        <v>75</v>
      </c>
      <c r="C117" s="11" t="s">
        <v>18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>
        <f>SUM(M117,D117)</f>
        <v>0</v>
      </c>
      <c r="P117" s="35"/>
    </row>
    <row r="118" spans="1:16" ht="15.95" customHeight="1" x14ac:dyDescent="0.15">
      <c r="A118" s="13"/>
      <c r="B118" s="19"/>
      <c r="C118" s="15" t="s">
        <v>19</v>
      </c>
      <c r="D118" s="38" t="s">
        <v>20</v>
      </c>
      <c r="E118" s="38">
        <f t="shared" ref="E118:L118" si="61">IF($M117=0,0,E117/$M117%)</f>
        <v>0</v>
      </c>
      <c r="F118" s="38">
        <f t="shared" si="61"/>
        <v>0</v>
      </c>
      <c r="G118" s="38">
        <f t="shared" si="61"/>
        <v>0</v>
      </c>
      <c r="H118" s="38">
        <f t="shared" si="61"/>
        <v>0</v>
      </c>
      <c r="I118" s="38">
        <f t="shared" si="61"/>
        <v>0</v>
      </c>
      <c r="J118" s="38">
        <f t="shared" si="61"/>
        <v>0</v>
      </c>
      <c r="K118" s="38">
        <f t="shared" si="61"/>
        <v>0</v>
      </c>
      <c r="L118" s="38">
        <f t="shared" si="61"/>
        <v>0</v>
      </c>
      <c r="M118" s="37">
        <f t="shared" si="58"/>
        <v>0</v>
      </c>
      <c r="N118" s="38" t="s">
        <v>20</v>
      </c>
      <c r="P118" s="35"/>
    </row>
    <row r="119" spans="1:16" ht="15.95" customHeight="1" x14ac:dyDescent="0.15">
      <c r="A119" s="17"/>
      <c r="B119" s="18" t="s">
        <v>76</v>
      </c>
      <c r="C119" s="11" t="s">
        <v>18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>
        <f>SUM(M119,D119)</f>
        <v>0</v>
      </c>
      <c r="P119" s="35"/>
    </row>
    <row r="120" spans="1:16" ht="15.95" customHeight="1" x14ac:dyDescent="0.15">
      <c r="A120" s="13"/>
      <c r="B120" s="19"/>
      <c r="C120" s="15" t="s">
        <v>19</v>
      </c>
      <c r="D120" s="38" t="s">
        <v>20</v>
      </c>
      <c r="E120" s="38">
        <f t="shared" ref="E120:L120" si="62">IF($M119=0,0,E119/$M119%)</f>
        <v>0</v>
      </c>
      <c r="F120" s="38">
        <f t="shared" si="62"/>
        <v>0</v>
      </c>
      <c r="G120" s="38">
        <f t="shared" si="62"/>
        <v>0</v>
      </c>
      <c r="H120" s="38">
        <f t="shared" si="62"/>
        <v>0</v>
      </c>
      <c r="I120" s="38">
        <f t="shared" si="62"/>
        <v>0</v>
      </c>
      <c r="J120" s="38">
        <f t="shared" si="62"/>
        <v>0</v>
      </c>
      <c r="K120" s="38">
        <f t="shared" si="62"/>
        <v>0</v>
      </c>
      <c r="L120" s="38">
        <f t="shared" si="62"/>
        <v>0</v>
      </c>
      <c r="M120" s="37">
        <f t="shared" si="58"/>
        <v>0</v>
      </c>
      <c r="N120" s="38" t="s">
        <v>20</v>
      </c>
      <c r="P120" s="35"/>
    </row>
    <row r="121" spans="1:16" ht="15.95" customHeight="1" x14ac:dyDescent="0.15">
      <c r="A121" s="17"/>
      <c r="B121" s="18" t="s">
        <v>77</v>
      </c>
      <c r="C121" s="11" t="s">
        <v>18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>
        <f>SUM(M121,D121)</f>
        <v>0</v>
      </c>
      <c r="P121" s="35"/>
    </row>
    <row r="122" spans="1:16" ht="15.95" customHeight="1" x14ac:dyDescent="0.15">
      <c r="A122" s="13"/>
      <c r="B122" s="19"/>
      <c r="C122" s="15" t="s">
        <v>19</v>
      </c>
      <c r="D122" s="38" t="s">
        <v>20</v>
      </c>
      <c r="E122" s="38">
        <f t="shared" ref="E122:L122" si="63">IF($M121=0,0,E121/$M121%)</f>
        <v>0</v>
      </c>
      <c r="F122" s="38">
        <f t="shared" si="63"/>
        <v>0</v>
      </c>
      <c r="G122" s="38">
        <f t="shared" si="63"/>
        <v>0</v>
      </c>
      <c r="H122" s="38">
        <f t="shared" si="63"/>
        <v>0</v>
      </c>
      <c r="I122" s="38">
        <f t="shared" si="63"/>
        <v>0</v>
      </c>
      <c r="J122" s="38">
        <f t="shared" si="63"/>
        <v>0</v>
      </c>
      <c r="K122" s="38">
        <f t="shared" si="63"/>
        <v>0</v>
      </c>
      <c r="L122" s="38">
        <f t="shared" si="63"/>
        <v>0</v>
      </c>
      <c r="M122" s="37">
        <f t="shared" si="58"/>
        <v>0</v>
      </c>
      <c r="N122" s="38" t="s">
        <v>20</v>
      </c>
      <c r="P122" s="35"/>
    </row>
    <row r="123" spans="1:16" ht="15.95" customHeight="1" x14ac:dyDescent="0.15">
      <c r="A123" s="17"/>
      <c r="B123" s="18" t="s">
        <v>78</v>
      </c>
      <c r="C123" s="11" t="s">
        <v>18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>
        <f>SUM(M123,D123)</f>
        <v>0</v>
      </c>
      <c r="P123" s="35"/>
    </row>
    <row r="124" spans="1:16" ht="15.95" customHeight="1" x14ac:dyDescent="0.15">
      <c r="A124" s="13"/>
      <c r="B124" s="19"/>
      <c r="C124" s="15" t="s">
        <v>19</v>
      </c>
      <c r="D124" s="38" t="s">
        <v>20</v>
      </c>
      <c r="E124" s="38">
        <f t="shared" ref="E124:L124" si="64">IF($M123=0,0,E123/$M123%)</f>
        <v>0</v>
      </c>
      <c r="F124" s="38">
        <f t="shared" si="64"/>
        <v>0</v>
      </c>
      <c r="G124" s="38">
        <f t="shared" si="64"/>
        <v>0</v>
      </c>
      <c r="H124" s="38">
        <f t="shared" si="64"/>
        <v>0</v>
      </c>
      <c r="I124" s="38">
        <f t="shared" si="64"/>
        <v>0</v>
      </c>
      <c r="J124" s="38">
        <f t="shared" si="64"/>
        <v>0</v>
      </c>
      <c r="K124" s="38">
        <f t="shared" si="64"/>
        <v>0</v>
      </c>
      <c r="L124" s="38">
        <f t="shared" si="64"/>
        <v>0</v>
      </c>
      <c r="M124" s="37">
        <f t="shared" si="58"/>
        <v>0</v>
      </c>
      <c r="N124" s="38" t="s">
        <v>20</v>
      </c>
      <c r="P124" s="35"/>
    </row>
    <row r="125" spans="1:16" ht="15.95" customHeight="1" x14ac:dyDescent="0.15">
      <c r="A125" s="17"/>
      <c r="B125" s="18" t="s">
        <v>79</v>
      </c>
      <c r="C125" s="11" t="s">
        <v>18</v>
      </c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>
        <f>SUM(M125,D125)</f>
        <v>0</v>
      </c>
      <c r="P125" s="35"/>
    </row>
    <row r="126" spans="1:16" ht="15.95" customHeight="1" x14ac:dyDescent="0.15">
      <c r="A126" s="13"/>
      <c r="B126" s="19"/>
      <c r="C126" s="15" t="s">
        <v>19</v>
      </c>
      <c r="D126" s="38" t="s">
        <v>20</v>
      </c>
      <c r="E126" s="38">
        <f t="shared" ref="E126:L126" si="65">IF($M125=0,0,E125/$M125%)</f>
        <v>0</v>
      </c>
      <c r="F126" s="38">
        <f t="shared" si="65"/>
        <v>0</v>
      </c>
      <c r="G126" s="38">
        <f t="shared" si="65"/>
        <v>0</v>
      </c>
      <c r="H126" s="38">
        <f t="shared" si="65"/>
        <v>0</v>
      </c>
      <c r="I126" s="38">
        <f t="shared" si="65"/>
        <v>0</v>
      </c>
      <c r="J126" s="38">
        <f t="shared" si="65"/>
        <v>0</v>
      </c>
      <c r="K126" s="38">
        <f t="shared" si="65"/>
        <v>0</v>
      </c>
      <c r="L126" s="38">
        <f t="shared" si="65"/>
        <v>0</v>
      </c>
      <c r="M126" s="37">
        <f t="shared" si="58"/>
        <v>0</v>
      </c>
      <c r="N126" s="38" t="s">
        <v>20</v>
      </c>
      <c r="P126" s="35"/>
    </row>
    <row r="127" spans="1:16" ht="15.75" customHeight="1" x14ac:dyDescent="0.15">
      <c r="A127" s="17"/>
      <c r="B127" s="18" t="s">
        <v>80</v>
      </c>
      <c r="C127" s="11" t="s">
        <v>18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>
        <f>SUM(M127,D127)</f>
        <v>0</v>
      </c>
      <c r="P127" s="35"/>
    </row>
    <row r="128" spans="1:16" ht="15.75" customHeight="1" x14ac:dyDescent="0.15">
      <c r="A128" s="13"/>
      <c r="B128" s="19"/>
      <c r="C128" s="15" t="s">
        <v>19</v>
      </c>
      <c r="D128" s="38" t="s">
        <v>20</v>
      </c>
      <c r="E128" s="38">
        <f t="shared" ref="E128:L128" si="66">IF($M127=0,0,E127/$M127%)</f>
        <v>0</v>
      </c>
      <c r="F128" s="38">
        <f t="shared" si="66"/>
        <v>0</v>
      </c>
      <c r="G128" s="38">
        <f t="shared" si="66"/>
        <v>0</v>
      </c>
      <c r="H128" s="38">
        <f t="shared" si="66"/>
        <v>0</v>
      </c>
      <c r="I128" s="38">
        <f t="shared" si="66"/>
        <v>0</v>
      </c>
      <c r="J128" s="38">
        <f t="shared" si="66"/>
        <v>0</v>
      </c>
      <c r="K128" s="38">
        <f t="shared" si="66"/>
        <v>0</v>
      </c>
      <c r="L128" s="38">
        <f t="shared" si="66"/>
        <v>0</v>
      </c>
      <c r="M128" s="37">
        <f t="shared" si="58"/>
        <v>0</v>
      </c>
      <c r="N128" s="38" t="s">
        <v>20</v>
      </c>
      <c r="P128" s="35"/>
    </row>
    <row r="129" spans="1:16" ht="15.75" customHeight="1" x14ac:dyDescent="0.15">
      <c r="A129" s="9" t="s">
        <v>81</v>
      </c>
      <c r="B129" s="10"/>
      <c r="C129" s="11" t="s">
        <v>18</v>
      </c>
      <c r="D129" s="37">
        <v>0</v>
      </c>
      <c r="E129" s="37"/>
      <c r="F129" s="37"/>
      <c r="G129" s="37"/>
      <c r="H129" s="37"/>
      <c r="I129" s="37"/>
      <c r="J129" s="37"/>
      <c r="K129" s="37"/>
      <c r="L129" s="37"/>
      <c r="M129" s="37">
        <f t="shared" si="58"/>
        <v>0</v>
      </c>
      <c r="N129" s="37">
        <f>SUM(M129,D129)</f>
        <v>0</v>
      </c>
      <c r="P129" s="35"/>
    </row>
    <row r="130" spans="1:16" ht="15.75" customHeight="1" x14ac:dyDescent="0.15">
      <c r="A130" s="21"/>
      <c r="B130" s="14"/>
      <c r="C130" s="15" t="s">
        <v>19</v>
      </c>
      <c r="D130" s="38" t="s">
        <v>20</v>
      </c>
      <c r="E130" s="38">
        <f t="shared" ref="E130:L130" si="67">IF($M129=0,0,E129/$M129%)</f>
        <v>0</v>
      </c>
      <c r="F130" s="38">
        <f t="shared" si="67"/>
        <v>0</v>
      </c>
      <c r="G130" s="38">
        <f t="shared" si="67"/>
        <v>0</v>
      </c>
      <c r="H130" s="38">
        <f t="shared" si="67"/>
        <v>0</v>
      </c>
      <c r="I130" s="38">
        <f t="shared" si="67"/>
        <v>0</v>
      </c>
      <c r="J130" s="38">
        <f t="shared" si="67"/>
        <v>0</v>
      </c>
      <c r="K130" s="38">
        <f t="shared" si="67"/>
        <v>0</v>
      </c>
      <c r="L130" s="38">
        <f t="shared" si="67"/>
        <v>0</v>
      </c>
      <c r="M130" s="37">
        <f t="shared" si="58"/>
        <v>0</v>
      </c>
      <c r="N130" s="38" t="s">
        <v>20</v>
      </c>
      <c r="P130" s="35"/>
    </row>
    <row r="131" spans="1:16" ht="15.75" customHeight="1" x14ac:dyDescent="0.15">
      <c r="A131" s="9" t="s">
        <v>82</v>
      </c>
      <c r="B131" s="10"/>
      <c r="C131" s="11" t="s">
        <v>18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>
        <f t="shared" si="58"/>
        <v>0</v>
      </c>
      <c r="N131" s="37">
        <f>SUM(M131,D131)</f>
        <v>0</v>
      </c>
      <c r="P131" s="35"/>
    </row>
    <row r="132" spans="1:16" ht="15.75" customHeight="1" x14ac:dyDescent="0.15">
      <c r="A132" s="21"/>
      <c r="B132" s="14"/>
      <c r="C132" s="15" t="s">
        <v>19</v>
      </c>
      <c r="D132" s="37"/>
      <c r="E132" s="38"/>
      <c r="F132" s="38"/>
      <c r="G132" s="38"/>
      <c r="H132" s="38"/>
      <c r="I132" s="38"/>
      <c r="J132" s="38"/>
      <c r="K132" s="38"/>
      <c r="L132" s="38"/>
      <c r="M132" s="37">
        <f t="shared" si="58"/>
        <v>0</v>
      </c>
      <c r="N132" s="37">
        <f>SUM(M132,D132)</f>
        <v>0</v>
      </c>
      <c r="P132" s="35"/>
    </row>
    <row r="133" spans="1:16" ht="15.95" customHeight="1" x14ac:dyDescent="0.15">
      <c r="A133" s="22" t="s">
        <v>83</v>
      </c>
      <c r="B133" s="23"/>
      <c r="C133" s="11" t="s">
        <v>18</v>
      </c>
      <c r="D133" s="37">
        <f t="shared" ref="D133:L133" si="68">SUM(D129,D109,D107,D81,D17,D7)</f>
        <v>20866.900000000001</v>
      </c>
      <c r="E133" s="37">
        <f t="shared" si="68"/>
        <v>0</v>
      </c>
      <c r="F133" s="37">
        <f t="shared" si="68"/>
        <v>80.900000000000006</v>
      </c>
      <c r="G133" s="37">
        <f t="shared" si="68"/>
        <v>7042.4999999999991</v>
      </c>
      <c r="H133" s="37">
        <f t="shared" si="68"/>
        <v>642.70000000000005</v>
      </c>
      <c r="I133" s="37">
        <f t="shared" si="68"/>
        <v>5476.9</v>
      </c>
      <c r="J133" s="37">
        <f t="shared" si="68"/>
        <v>0</v>
      </c>
      <c r="K133" s="37">
        <f t="shared" si="68"/>
        <v>0</v>
      </c>
      <c r="L133" s="37">
        <f t="shared" si="68"/>
        <v>0</v>
      </c>
      <c r="M133" s="37">
        <f t="shared" si="58"/>
        <v>13242.999999999998</v>
      </c>
      <c r="N133" s="37">
        <f>SUM(M133,D133)</f>
        <v>34109.9</v>
      </c>
      <c r="P133" s="35"/>
    </row>
    <row r="134" spans="1:16" ht="15.95" customHeight="1" x14ac:dyDescent="0.15">
      <c r="A134" s="21"/>
      <c r="B134" s="14"/>
      <c r="C134" s="15" t="s">
        <v>19</v>
      </c>
      <c r="D134" s="38" t="s">
        <v>20</v>
      </c>
      <c r="E134" s="38">
        <f t="shared" ref="E134:L134" si="69">IF($M133=0,0,E133/$M133%)</f>
        <v>0</v>
      </c>
      <c r="F134" s="38">
        <f t="shared" si="69"/>
        <v>0.61088877142641407</v>
      </c>
      <c r="G134" s="38">
        <f t="shared" si="69"/>
        <v>53.179037982330293</v>
      </c>
      <c r="H134" s="38">
        <f t="shared" si="69"/>
        <v>4.8531299554481624</v>
      </c>
      <c r="I134" s="38">
        <f t="shared" si="69"/>
        <v>41.356943290795144</v>
      </c>
      <c r="J134" s="38">
        <f t="shared" si="69"/>
        <v>0</v>
      </c>
      <c r="K134" s="38">
        <f t="shared" si="69"/>
        <v>0</v>
      </c>
      <c r="L134" s="38">
        <f t="shared" si="69"/>
        <v>0</v>
      </c>
      <c r="M134" s="37">
        <f t="shared" si="58"/>
        <v>100.00000000000001</v>
      </c>
      <c r="N134" s="38" t="s">
        <v>20</v>
      </c>
      <c r="P134" s="35"/>
    </row>
    <row r="135" spans="1:16" ht="15.95" customHeight="1" x14ac:dyDescent="0.15">
      <c r="A135" s="9" t="s">
        <v>84</v>
      </c>
      <c r="B135" s="10"/>
      <c r="C135" s="11" t="s">
        <v>18</v>
      </c>
      <c r="D135" s="37">
        <v>1773</v>
      </c>
      <c r="E135" s="37">
        <v>127</v>
      </c>
      <c r="F135" s="37">
        <v>42</v>
      </c>
      <c r="G135" s="37">
        <v>2565</v>
      </c>
      <c r="H135" s="37">
        <v>373</v>
      </c>
      <c r="I135" s="37">
        <v>2048</v>
      </c>
      <c r="J135" s="37">
        <v>0</v>
      </c>
      <c r="K135" s="37">
        <v>0</v>
      </c>
      <c r="L135" s="37">
        <v>0</v>
      </c>
      <c r="M135" s="37">
        <f t="shared" si="58"/>
        <v>5155</v>
      </c>
      <c r="N135" s="37">
        <f>SUM(M135,D135)</f>
        <v>6928</v>
      </c>
      <c r="P135" s="35"/>
    </row>
    <row r="136" spans="1:16" ht="15.95" customHeight="1" x14ac:dyDescent="0.15">
      <c r="A136" s="21" t="s">
        <v>85</v>
      </c>
      <c r="B136" s="24"/>
      <c r="C136" s="15" t="s">
        <v>19</v>
      </c>
      <c r="D136" s="38" t="s">
        <v>20</v>
      </c>
      <c r="E136" s="38">
        <f t="shared" ref="E136:L136" si="70">IF($M135=0,0,E135/$M135%)</f>
        <v>2.4636275460717751</v>
      </c>
      <c r="F136" s="38">
        <f t="shared" si="70"/>
        <v>0.81474296799224055</v>
      </c>
      <c r="G136" s="38">
        <f t="shared" si="70"/>
        <v>49.757516973811839</v>
      </c>
      <c r="H136" s="38">
        <f t="shared" si="70"/>
        <v>7.2356935014548984</v>
      </c>
      <c r="I136" s="38">
        <f t="shared" si="70"/>
        <v>39.728419010669256</v>
      </c>
      <c r="J136" s="38">
        <f t="shared" si="70"/>
        <v>0</v>
      </c>
      <c r="K136" s="38">
        <f t="shared" si="70"/>
        <v>0</v>
      </c>
      <c r="L136" s="38">
        <f t="shared" si="70"/>
        <v>0</v>
      </c>
      <c r="M136" s="37">
        <f t="shared" si="58"/>
        <v>100</v>
      </c>
      <c r="N136" s="38" t="s">
        <v>20</v>
      </c>
      <c r="P136" s="35"/>
    </row>
    <row r="140" spans="1:16" ht="15.95" customHeight="1" x14ac:dyDescent="0.15">
      <c r="J140" s="25"/>
    </row>
  </sheetData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50" firstPageNumber="207" fitToHeight="2" orientation="portrait" useFirstPageNumber="1" r:id="rId1"/>
  <headerFooter alignWithMargins="0"/>
  <rowBreaks count="1" manualBreakCount="1"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FF0000"/>
    <pageSetUpPr fitToPage="1"/>
  </sheetPr>
  <dimension ref="A2:P140"/>
  <sheetViews>
    <sheetView showGridLines="0" showZeros="0" view="pageBreakPreview" zoomScale="90" zoomScaleNormal="55" zoomScaleSheetLayoutView="90" workbookViewId="0">
      <pane xSplit="2" ySplit="6" topLeftCell="C110" activePane="bottomRight" state="frozen"/>
      <selection activeCell="D113" sqref="D113"/>
      <selection pane="topRight" activeCell="D113" sqref="D113"/>
      <selection pane="bottomLeft" activeCell="D113" sqref="D113"/>
      <selection pane="bottomRight" activeCell="D113" sqref="D113"/>
    </sheetView>
  </sheetViews>
  <sheetFormatPr defaultRowHeight="15.95" customHeight="1" x14ac:dyDescent="0.15"/>
  <cols>
    <col min="1" max="1" width="7.5" style="2" customWidth="1"/>
    <col min="2" max="2" width="13.875" style="2" customWidth="1"/>
    <col min="3" max="3" width="13.5" style="1" bestFit="1" customWidth="1"/>
    <col min="4" max="4" width="14.625" style="1" customWidth="1"/>
    <col min="5" max="6" width="12.375" style="1" customWidth="1"/>
    <col min="7" max="7" width="14.625" style="1" customWidth="1"/>
    <col min="8" max="12" width="12.375" style="1" customWidth="1"/>
    <col min="13" max="13" width="14.625" style="1" customWidth="1"/>
    <col min="14" max="14" width="17.625" style="1" customWidth="1"/>
    <col min="15" max="256" width="9" style="1"/>
    <col min="257" max="257" width="7.5" style="1" customWidth="1"/>
    <col min="258" max="258" width="13.875" style="1" customWidth="1"/>
    <col min="259" max="259" width="13.5" style="1" bestFit="1" customWidth="1"/>
    <col min="260" max="260" width="14.625" style="1" customWidth="1"/>
    <col min="261" max="262" width="12.375" style="1" customWidth="1"/>
    <col min="263" max="263" width="14.625" style="1" customWidth="1"/>
    <col min="264" max="268" width="12.375" style="1" customWidth="1"/>
    <col min="269" max="269" width="14.625" style="1" customWidth="1"/>
    <col min="270" max="270" width="17.625" style="1" customWidth="1"/>
    <col min="271" max="512" width="9" style="1"/>
    <col min="513" max="513" width="7.5" style="1" customWidth="1"/>
    <col min="514" max="514" width="13.875" style="1" customWidth="1"/>
    <col min="515" max="515" width="13.5" style="1" bestFit="1" customWidth="1"/>
    <col min="516" max="516" width="14.625" style="1" customWidth="1"/>
    <col min="517" max="518" width="12.375" style="1" customWidth="1"/>
    <col min="519" max="519" width="14.625" style="1" customWidth="1"/>
    <col min="520" max="524" width="12.375" style="1" customWidth="1"/>
    <col min="525" max="525" width="14.625" style="1" customWidth="1"/>
    <col min="526" max="526" width="17.625" style="1" customWidth="1"/>
    <col min="527" max="768" width="9" style="1"/>
    <col min="769" max="769" width="7.5" style="1" customWidth="1"/>
    <col min="770" max="770" width="13.875" style="1" customWidth="1"/>
    <col min="771" max="771" width="13.5" style="1" bestFit="1" customWidth="1"/>
    <col min="772" max="772" width="14.625" style="1" customWidth="1"/>
    <col min="773" max="774" width="12.375" style="1" customWidth="1"/>
    <col min="775" max="775" width="14.625" style="1" customWidth="1"/>
    <col min="776" max="780" width="12.375" style="1" customWidth="1"/>
    <col min="781" max="781" width="14.625" style="1" customWidth="1"/>
    <col min="782" max="782" width="17.625" style="1" customWidth="1"/>
    <col min="783" max="1024" width="9" style="1"/>
    <col min="1025" max="1025" width="7.5" style="1" customWidth="1"/>
    <col min="1026" max="1026" width="13.875" style="1" customWidth="1"/>
    <col min="1027" max="1027" width="13.5" style="1" bestFit="1" customWidth="1"/>
    <col min="1028" max="1028" width="14.625" style="1" customWidth="1"/>
    <col min="1029" max="1030" width="12.375" style="1" customWidth="1"/>
    <col min="1031" max="1031" width="14.625" style="1" customWidth="1"/>
    <col min="1032" max="1036" width="12.375" style="1" customWidth="1"/>
    <col min="1037" max="1037" width="14.625" style="1" customWidth="1"/>
    <col min="1038" max="1038" width="17.625" style="1" customWidth="1"/>
    <col min="1039" max="1280" width="9" style="1"/>
    <col min="1281" max="1281" width="7.5" style="1" customWidth="1"/>
    <col min="1282" max="1282" width="13.875" style="1" customWidth="1"/>
    <col min="1283" max="1283" width="13.5" style="1" bestFit="1" customWidth="1"/>
    <col min="1284" max="1284" width="14.625" style="1" customWidth="1"/>
    <col min="1285" max="1286" width="12.375" style="1" customWidth="1"/>
    <col min="1287" max="1287" width="14.625" style="1" customWidth="1"/>
    <col min="1288" max="1292" width="12.375" style="1" customWidth="1"/>
    <col min="1293" max="1293" width="14.625" style="1" customWidth="1"/>
    <col min="1294" max="1294" width="17.625" style="1" customWidth="1"/>
    <col min="1295" max="1536" width="9" style="1"/>
    <col min="1537" max="1537" width="7.5" style="1" customWidth="1"/>
    <col min="1538" max="1538" width="13.875" style="1" customWidth="1"/>
    <col min="1539" max="1539" width="13.5" style="1" bestFit="1" customWidth="1"/>
    <col min="1540" max="1540" width="14.625" style="1" customWidth="1"/>
    <col min="1541" max="1542" width="12.375" style="1" customWidth="1"/>
    <col min="1543" max="1543" width="14.625" style="1" customWidth="1"/>
    <col min="1544" max="1548" width="12.375" style="1" customWidth="1"/>
    <col min="1549" max="1549" width="14.625" style="1" customWidth="1"/>
    <col min="1550" max="1550" width="17.625" style="1" customWidth="1"/>
    <col min="1551" max="1792" width="9" style="1"/>
    <col min="1793" max="1793" width="7.5" style="1" customWidth="1"/>
    <col min="1794" max="1794" width="13.875" style="1" customWidth="1"/>
    <col min="1795" max="1795" width="13.5" style="1" bestFit="1" customWidth="1"/>
    <col min="1796" max="1796" width="14.625" style="1" customWidth="1"/>
    <col min="1797" max="1798" width="12.375" style="1" customWidth="1"/>
    <col min="1799" max="1799" width="14.625" style="1" customWidth="1"/>
    <col min="1800" max="1804" width="12.375" style="1" customWidth="1"/>
    <col min="1805" max="1805" width="14.625" style="1" customWidth="1"/>
    <col min="1806" max="1806" width="17.625" style="1" customWidth="1"/>
    <col min="1807" max="2048" width="9" style="1"/>
    <col min="2049" max="2049" width="7.5" style="1" customWidth="1"/>
    <col min="2050" max="2050" width="13.875" style="1" customWidth="1"/>
    <col min="2051" max="2051" width="13.5" style="1" bestFit="1" customWidth="1"/>
    <col min="2052" max="2052" width="14.625" style="1" customWidth="1"/>
    <col min="2053" max="2054" width="12.375" style="1" customWidth="1"/>
    <col min="2055" max="2055" width="14.625" style="1" customWidth="1"/>
    <col min="2056" max="2060" width="12.375" style="1" customWidth="1"/>
    <col min="2061" max="2061" width="14.625" style="1" customWidth="1"/>
    <col min="2062" max="2062" width="17.625" style="1" customWidth="1"/>
    <col min="2063" max="2304" width="9" style="1"/>
    <col min="2305" max="2305" width="7.5" style="1" customWidth="1"/>
    <col min="2306" max="2306" width="13.875" style="1" customWidth="1"/>
    <col min="2307" max="2307" width="13.5" style="1" bestFit="1" customWidth="1"/>
    <col min="2308" max="2308" width="14.625" style="1" customWidth="1"/>
    <col min="2309" max="2310" width="12.375" style="1" customWidth="1"/>
    <col min="2311" max="2311" width="14.625" style="1" customWidth="1"/>
    <col min="2312" max="2316" width="12.375" style="1" customWidth="1"/>
    <col min="2317" max="2317" width="14.625" style="1" customWidth="1"/>
    <col min="2318" max="2318" width="17.625" style="1" customWidth="1"/>
    <col min="2319" max="2560" width="9" style="1"/>
    <col min="2561" max="2561" width="7.5" style="1" customWidth="1"/>
    <col min="2562" max="2562" width="13.875" style="1" customWidth="1"/>
    <col min="2563" max="2563" width="13.5" style="1" bestFit="1" customWidth="1"/>
    <col min="2564" max="2564" width="14.625" style="1" customWidth="1"/>
    <col min="2565" max="2566" width="12.375" style="1" customWidth="1"/>
    <col min="2567" max="2567" width="14.625" style="1" customWidth="1"/>
    <col min="2568" max="2572" width="12.375" style="1" customWidth="1"/>
    <col min="2573" max="2573" width="14.625" style="1" customWidth="1"/>
    <col min="2574" max="2574" width="17.625" style="1" customWidth="1"/>
    <col min="2575" max="2816" width="9" style="1"/>
    <col min="2817" max="2817" width="7.5" style="1" customWidth="1"/>
    <col min="2818" max="2818" width="13.875" style="1" customWidth="1"/>
    <col min="2819" max="2819" width="13.5" style="1" bestFit="1" customWidth="1"/>
    <col min="2820" max="2820" width="14.625" style="1" customWidth="1"/>
    <col min="2821" max="2822" width="12.375" style="1" customWidth="1"/>
    <col min="2823" max="2823" width="14.625" style="1" customWidth="1"/>
    <col min="2824" max="2828" width="12.375" style="1" customWidth="1"/>
    <col min="2829" max="2829" width="14.625" style="1" customWidth="1"/>
    <col min="2830" max="2830" width="17.625" style="1" customWidth="1"/>
    <col min="2831" max="3072" width="9" style="1"/>
    <col min="3073" max="3073" width="7.5" style="1" customWidth="1"/>
    <col min="3074" max="3074" width="13.875" style="1" customWidth="1"/>
    <col min="3075" max="3075" width="13.5" style="1" bestFit="1" customWidth="1"/>
    <col min="3076" max="3076" width="14.625" style="1" customWidth="1"/>
    <col min="3077" max="3078" width="12.375" style="1" customWidth="1"/>
    <col min="3079" max="3079" width="14.625" style="1" customWidth="1"/>
    <col min="3080" max="3084" width="12.375" style="1" customWidth="1"/>
    <col min="3085" max="3085" width="14.625" style="1" customWidth="1"/>
    <col min="3086" max="3086" width="17.625" style="1" customWidth="1"/>
    <col min="3087" max="3328" width="9" style="1"/>
    <col min="3329" max="3329" width="7.5" style="1" customWidth="1"/>
    <col min="3330" max="3330" width="13.875" style="1" customWidth="1"/>
    <col min="3331" max="3331" width="13.5" style="1" bestFit="1" customWidth="1"/>
    <col min="3332" max="3332" width="14.625" style="1" customWidth="1"/>
    <col min="3333" max="3334" width="12.375" style="1" customWidth="1"/>
    <col min="3335" max="3335" width="14.625" style="1" customWidth="1"/>
    <col min="3336" max="3340" width="12.375" style="1" customWidth="1"/>
    <col min="3341" max="3341" width="14.625" style="1" customWidth="1"/>
    <col min="3342" max="3342" width="17.625" style="1" customWidth="1"/>
    <col min="3343" max="3584" width="9" style="1"/>
    <col min="3585" max="3585" width="7.5" style="1" customWidth="1"/>
    <col min="3586" max="3586" width="13.875" style="1" customWidth="1"/>
    <col min="3587" max="3587" width="13.5" style="1" bestFit="1" customWidth="1"/>
    <col min="3588" max="3588" width="14.625" style="1" customWidth="1"/>
    <col min="3589" max="3590" width="12.375" style="1" customWidth="1"/>
    <col min="3591" max="3591" width="14.625" style="1" customWidth="1"/>
    <col min="3592" max="3596" width="12.375" style="1" customWidth="1"/>
    <col min="3597" max="3597" width="14.625" style="1" customWidth="1"/>
    <col min="3598" max="3598" width="17.625" style="1" customWidth="1"/>
    <col min="3599" max="3840" width="9" style="1"/>
    <col min="3841" max="3841" width="7.5" style="1" customWidth="1"/>
    <col min="3842" max="3842" width="13.875" style="1" customWidth="1"/>
    <col min="3843" max="3843" width="13.5" style="1" bestFit="1" customWidth="1"/>
    <col min="3844" max="3844" width="14.625" style="1" customWidth="1"/>
    <col min="3845" max="3846" width="12.375" style="1" customWidth="1"/>
    <col min="3847" max="3847" width="14.625" style="1" customWidth="1"/>
    <col min="3848" max="3852" width="12.375" style="1" customWidth="1"/>
    <col min="3853" max="3853" width="14.625" style="1" customWidth="1"/>
    <col min="3854" max="3854" width="17.625" style="1" customWidth="1"/>
    <col min="3855" max="4096" width="9" style="1"/>
    <col min="4097" max="4097" width="7.5" style="1" customWidth="1"/>
    <col min="4098" max="4098" width="13.875" style="1" customWidth="1"/>
    <col min="4099" max="4099" width="13.5" style="1" bestFit="1" customWidth="1"/>
    <col min="4100" max="4100" width="14.625" style="1" customWidth="1"/>
    <col min="4101" max="4102" width="12.375" style="1" customWidth="1"/>
    <col min="4103" max="4103" width="14.625" style="1" customWidth="1"/>
    <col min="4104" max="4108" width="12.375" style="1" customWidth="1"/>
    <col min="4109" max="4109" width="14.625" style="1" customWidth="1"/>
    <col min="4110" max="4110" width="17.625" style="1" customWidth="1"/>
    <col min="4111" max="4352" width="9" style="1"/>
    <col min="4353" max="4353" width="7.5" style="1" customWidth="1"/>
    <col min="4354" max="4354" width="13.875" style="1" customWidth="1"/>
    <col min="4355" max="4355" width="13.5" style="1" bestFit="1" customWidth="1"/>
    <col min="4356" max="4356" width="14.625" style="1" customWidth="1"/>
    <col min="4357" max="4358" width="12.375" style="1" customWidth="1"/>
    <col min="4359" max="4359" width="14.625" style="1" customWidth="1"/>
    <col min="4360" max="4364" width="12.375" style="1" customWidth="1"/>
    <col min="4365" max="4365" width="14.625" style="1" customWidth="1"/>
    <col min="4366" max="4366" width="17.625" style="1" customWidth="1"/>
    <col min="4367" max="4608" width="9" style="1"/>
    <col min="4609" max="4609" width="7.5" style="1" customWidth="1"/>
    <col min="4610" max="4610" width="13.875" style="1" customWidth="1"/>
    <col min="4611" max="4611" width="13.5" style="1" bestFit="1" customWidth="1"/>
    <col min="4612" max="4612" width="14.625" style="1" customWidth="1"/>
    <col min="4613" max="4614" width="12.375" style="1" customWidth="1"/>
    <col min="4615" max="4615" width="14.625" style="1" customWidth="1"/>
    <col min="4616" max="4620" width="12.375" style="1" customWidth="1"/>
    <col min="4621" max="4621" width="14.625" style="1" customWidth="1"/>
    <col min="4622" max="4622" width="17.625" style="1" customWidth="1"/>
    <col min="4623" max="4864" width="9" style="1"/>
    <col min="4865" max="4865" width="7.5" style="1" customWidth="1"/>
    <col min="4866" max="4866" width="13.875" style="1" customWidth="1"/>
    <col min="4867" max="4867" width="13.5" style="1" bestFit="1" customWidth="1"/>
    <col min="4868" max="4868" width="14.625" style="1" customWidth="1"/>
    <col min="4869" max="4870" width="12.375" style="1" customWidth="1"/>
    <col min="4871" max="4871" width="14.625" style="1" customWidth="1"/>
    <col min="4872" max="4876" width="12.375" style="1" customWidth="1"/>
    <col min="4877" max="4877" width="14.625" style="1" customWidth="1"/>
    <col min="4878" max="4878" width="17.625" style="1" customWidth="1"/>
    <col min="4879" max="5120" width="9" style="1"/>
    <col min="5121" max="5121" width="7.5" style="1" customWidth="1"/>
    <col min="5122" max="5122" width="13.875" style="1" customWidth="1"/>
    <col min="5123" max="5123" width="13.5" style="1" bestFit="1" customWidth="1"/>
    <col min="5124" max="5124" width="14.625" style="1" customWidth="1"/>
    <col min="5125" max="5126" width="12.375" style="1" customWidth="1"/>
    <col min="5127" max="5127" width="14.625" style="1" customWidth="1"/>
    <col min="5128" max="5132" width="12.375" style="1" customWidth="1"/>
    <col min="5133" max="5133" width="14.625" style="1" customWidth="1"/>
    <col min="5134" max="5134" width="17.625" style="1" customWidth="1"/>
    <col min="5135" max="5376" width="9" style="1"/>
    <col min="5377" max="5377" width="7.5" style="1" customWidth="1"/>
    <col min="5378" max="5378" width="13.875" style="1" customWidth="1"/>
    <col min="5379" max="5379" width="13.5" style="1" bestFit="1" customWidth="1"/>
    <col min="5380" max="5380" width="14.625" style="1" customWidth="1"/>
    <col min="5381" max="5382" width="12.375" style="1" customWidth="1"/>
    <col min="5383" max="5383" width="14.625" style="1" customWidth="1"/>
    <col min="5384" max="5388" width="12.375" style="1" customWidth="1"/>
    <col min="5389" max="5389" width="14.625" style="1" customWidth="1"/>
    <col min="5390" max="5390" width="17.625" style="1" customWidth="1"/>
    <col min="5391" max="5632" width="9" style="1"/>
    <col min="5633" max="5633" width="7.5" style="1" customWidth="1"/>
    <col min="5634" max="5634" width="13.875" style="1" customWidth="1"/>
    <col min="5635" max="5635" width="13.5" style="1" bestFit="1" customWidth="1"/>
    <col min="5636" max="5636" width="14.625" style="1" customWidth="1"/>
    <col min="5637" max="5638" width="12.375" style="1" customWidth="1"/>
    <col min="5639" max="5639" width="14.625" style="1" customWidth="1"/>
    <col min="5640" max="5644" width="12.375" style="1" customWidth="1"/>
    <col min="5645" max="5645" width="14.625" style="1" customWidth="1"/>
    <col min="5646" max="5646" width="17.625" style="1" customWidth="1"/>
    <col min="5647" max="5888" width="9" style="1"/>
    <col min="5889" max="5889" width="7.5" style="1" customWidth="1"/>
    <col min="5890" max="5890" width="13.875" style="1" customWidth="1"/>
    <col min="5891" max="5891" width="13.5" style="1" bestFit="1" customWidth="1"/>
    <col min="5892" max="5892" width="14.625" style="1" customWidth="1"/>
    <col min="5893" max="5894" width="12.375" style="1" customWidth="1"/>
    <col min="5895" max="5895" width="14.625" style="1" customWidth="1"/>
    <col min="5896" max="5900" width="12.375" style="1" customWidth="1"/>
    <col min="5901" max="5901" width="14.625" style="1" customWidth="1"/>
    <col min="5902" max="5902" width="17.625" style="1" customWidth="1"/>
    <col min="5903" max="6144" width="9" style="1"/>
    <col min="6145" max="6145" width="7.5" style="1" customWidth="1"/>
    <col min="6146" max="6146" width="13.875" style="1" customWidth="1"/>
    <col min="6147" max="6147" width="13.5" style="1" bestFit="1" customWidth="1"/>
    <col min="6148" max="6148" width="14.625" style="1" customWidth="1"/>
    <col min="6149" max="6150" width="12.375" style="1" customWidth="1"/>
    <col min="6151" max="6151" width="14.625" style="1" customWidth="1"/>
    <col min="6152" max="6156" width="12.375" style="1" customWidth="1"/>
    <col min="6157" max="6157" width="14.625" style="1" customWidth="1"/>
    <col min="6158" max="6158" width="17.625" style="1" customWidth="1"/>
    <col min="6159" max="6400" width="9" style="1"/>
    <col min="6401" max="6401" width="7.5" style="1" customWidth="1"/>
    <col min="6402" max="6402" width="13.875" style="1" customWidth="1"/>
    <col min="6403" max="6403" width="13.5" style="1" bestFit="1" customWidth="1"/>
    <col min="6404" max="6404" width="14.625" style="1" customWidth="1"/>
    <col min="6405" max="6406" width="12.375" style="1" customWidth="1"/>
    <col min="6407" max="6407" width="14.625" style="1" customWidth="1"/>
    <col min="6408" max="6412" width="12.375" style="1" customWidth="1"/>
    <col min="6413" max="6413" width="14.625" style="1" customWidth="1"/>
    <col min="6414" max="6414" width="17.625" style="1" customWidth="1"/>
    <col min="6415" max="6656" width="9" style="1"/>
    <col min="6657" max="6657" width="7.5" style="1" customWidth="1"/>
    <col min="6658" max="6658" width="13.875" style="1" customWidth="1"/>
    <col min="6659" max="6659" width="13.5" style="1" bestFit="1" customWidth="1"/>
    <col min="6660" max="6660" width="14.625" style="1" customWidth="1"/>
    <col min="6661" max="6662" width="12.375" style="1" customWidth="1"/>
    <col min="6663" max="6663" width="14.625" style="1" customWidth="1"/>
    <col min="6664" max="6668" width="12.375" style="1" customWidth="1"/>
    <col min="6669" max="6669" width="14.625" style="1" customWidth="1"/>
    <col min="6670" max="6670" width="17.625" style="1" customWidth="1"/>
    <col min="6671" max="6912" width="9" style="1"/>
    <col min="6913" max="6913" width="7.5" style="1" customWidth="1"/>
    <col min="6914" max="6914" width="13.875" style="1" customWidth="1"/>
    <col min="6915" max="6915" width="13.5" style="1" bestFit="1" customWidth="1"/>
    <col min="6916" max="6916" width="14.625" style="1" customWidth="1"/>
    <col min="6917" max="6918" width="12.375" style="1" customWidth="1"/>
    <col min="6919" max="6919" width="14.625" style="1" customWidth="1"/>
    <col min="6920" max="6924" width="12.375" style="1" customWidth="1"/>
    <col min="6925" max="6925" width="14.625" style="1" customWidth="1"/>
    <col min="6926" max="6926" width="17.625" style="1" customWidth="1"/>
    <col min="6927" max="7168" width="9" style="1"/>
    <col min="7169" max="7169" width="7.5" style="1" customWidth="1"/>
    <col min="7170" max="7170" width="13.875" style="1" customWidth="1"/>
    <col min="7171" max="7171" width="13.5" style="1" bestFit="1" customWidth="1"/>
    <col min="7172" max="7172" width="14.625" style="1" customWidth="1"/>
    <col min="7173" max="7174" width="12.375" style="1" customWidth="1"/>
    <col min="7175" max="7175" width="14.625" style="1" customWidth="1"/>
    <col min="7176" max="7180" width="12.375" style="1" customWidth="1"/>
    <col min="7181" max="7181" width="14.625" style="1" customWidth="1"/>
    <col min="7182" max="7182" width="17.625" style="1" customWidth="1"/>
    <col min="7183" max="7424" width="9" style="1"/>
    <col min="7425" max="7425" width="7.5" style="1" customWidth="1"/>
    <col min="7426" max="7426" width="13.875" style="1" customWidth="1"/>
    <col min="7427" max="7427" width="13.5" style="1" bestFit="1" customWidth="1"/>
    <col min="7428" max="7428" width="14.625" style="1" customWidth="1"/>
    <col min="7429" max="7430" width="12.375" style="1" customWidth="1"/>
    <col min="7431" max="7431" width="14.625" style="1" customWidth="1"/>
    <col min="7432" max="7436" width="12.375" style="1" customWidth="1"/>
    <col min="7437" max="7437" width="14.625" style="1" customWidth="1"/>
    <col min="7438" max="7438" width="17.625" style="1" customWidth="1"/>
    <col min="7439" max="7680" width="9" style="1"/>
    <col min="7681" max="7681" width="7.5" style="1" customWidth="1"/>
    <col min="7682" max="7682" width="13.875" style="1" customWidth="1"/>
    <col min="7683" max="7683" width="13.5" style="1" bestFit="1" customWidth="1"/>
    <col min="7684" max="7684" width="14.625" style="1" customWidth="1"/>
    <col min="7685" max="7686" width="12.375" style="1" customWidth="1"/>
    <col min="7687" max="7687" width="14.625" style="1" customWidth="1"/>
    <col min="7688" max="7692" width="12.375" style="1" customWidth="1"/>
    <col min="7693" max="7693" width="14.625" style="1" customWidth="1"/>
    <col min="7694" max="7694" width="17.625" style="1" customWidth="1"/>
    <col min="7695" max="7936" width="9" style="1"/>
    <col min="7937" max="7937" width="7.5" style="1" customWidth="1"/>
    <col min="7938" max="7938" width="13.875" style="1" customWidth="1"/>
    <col min="7939" max="7939" width="13.5" style="1" bestFit="1" customWidth="1"/>
    <col min="7940" max="7940" width="14.625" style="1" customWidth="1"/>
    <col min="7941" max="7942" width="12.375" style="1" customWidth="1"/>
    <col min="7943" max="7943" width="14.625" style="1" customWidth="1"/>
    <col min="7944" max="7948" width="12.375" style="1" customWidth="1"/>
    <col min="7949" max="7949" width="14.625" style="1" customWidth="1"/>
    <col min="7950" max="7950" width="17.625" style="1" customWidth="1"/>
    <col min="7951" max="8192" width="9" style="1"/>
    <col min="8193" max="8193" width="7.5" style="1" customWidth="1"/>
    <col min="8194" max="8194" width="13.875" style="1" customWidth="1"/>
    <col min="8195" max="8195" width="13.5" style="1" bestFit="1" customWidth="1"/>
    <col min="8196" max="8196" width="14.625" style="1" customWidth="1"/>
    <col min="8197" max="8198" width="12.375" style="1" customWidth="1"/>
    <col min="8199" max="8199" width="14.625" style="1" customWidth="1"/>
    <col min="8200" max="8204" width="12.375" style="1" customWidth="1"/>
    <col min="8205" max="8205" width="14.625" style="1" customWidth="1"/>
    <col min="8206" max="8206" width="17.625" style="1" customWidth="1"/>
    <col min="8207" max="8448" width="9" style="1"/>
    <col min="8449" max="8449" width="7.5" style="1" customWidth="1"/>
    <col min="8450" max="8450" width="13.875" style="1" customWidth="1"/>
    <col min="8451" max="8451" width="13.5" style="1" bestFit="1" customWidth="1"/>
    <col min="8452" max="8452" width="14.625" style="1" customWidth="1"/>
    <col min="8453" max="8454" width="12.375" style="1" customWidth="1"/>
    <col min="8455" max="8455" width="14.625" style="1" customWidth="1"/>
    <col min="8456" max="8460" width="12.375" style="1" customWidth="1"/>
    <col min="8461" max="8461" width="14.625" style="1" customWidth="1"/>
    <col min="8462" max="8462" width="17.625" style="1" customWidth="1"/>
    <col min="8463" max="8704" width="9" style="1"/>
    <col min="8705" max="8705" width="7.5" style="1" customWidth="1"/>
    <col min="8706" max="8706" width="13.875" style="1" customWidth="1"/>
    <col min="8707" max="8707" width="13.5" style="1" bestFit="1" customWidth="1"/>
    <col min="8708" max="8708" width="14.625" style="1" customWidth="1"/>
    <col min="8709" max="8710" width="12.375" style="1" customWidth="1"/>
    <col min="8711" max="8711" width="14.625" style="1" customWidth="1"/>
    <col min="8712" max="8716" width="12.375" style="1" customWidth="1"/>
    <col min="8717" max="8717" width="14.625" style="1" customWidth="1"/>
    <col min="8718" max="8718" width="17.625" style="1" customWidth="1"/>
    <col min="8719" max="8960" width="9" style="1"/>
    <col min="8961" max="8961" width="7.5" style="1" customWidth="1"/>
    <col min="8962" max="8962" width="13.875" style="1" customWidth="1"/>
    <col min="8963" max="8963" width="13.5" style="1" bestFit="1" customWidth="1"/>
    <col min="8964" max="8964" width="14.625" style="1" customWidth="1"/>
    <col min="8965" max="8966" width="12.375" style="1" customWidth="1"/>
    <col min="8967" max="8967" width="14.625" style="1" customWidth="1"/>
    <col min="8968" max="8972" width="12.375" style="1" customWidth="1"/>
    <col min="8973" max="8973" width="14.625" style="1" customWidth="1"/>
    <col min="8974" max="8974" width="17.625" style="1" customWidth="1"/>
    <col min="8975" max="9216" width="9" style="1"/>
    <col min="9217" max="9217" width="7.5" style="1" customWidth="1"/>
    <col min="9218" max="9218" width="13.875" style="1" customWidth="1"/>
    <col min="9219" max="9219" width="13.5" style="1" bestFit="1" customWidth="1"/>
    <col min="9220" max="9220" width="14.625" style="1" customWidth="1"/>
    <col min="9221" max="9222" width="12.375" style="1" customWidth="1"/>
    <col min="9223" max="9223" width="14.625" style="1" customWidth="1"/>
    <col min="9224" max="9228" width="12.375" style="1" customWidth="1"/>
    <col min="9229" max="9229" width="14.625" style="1" customWidth="1"/>
    <col min="9230" max="9230" width="17.625" style="1" customWidth="1"/>
    <col min="9231" max="9472" width="9" style="1"/>
    <col min="9473" max="9473" width="7.5" style="1" customWidth="1"/>
    <col min="9474" max="9474" width="13.875" style="1" customWidth="1"/>
    <col min="9475" max="9475" width="13.5" style="1" bestFit="1" customWidth="1"/>
    <col min="9476" max="9476" width="14.625" style="1" customWidth="1"/>
    <col min="9477" max="9478" width="12.375" style="1" customWidth="1"/>
    <col min="9479" max="9479" width="14.625" style="1" customWidth="1"/>
    <col min="9480" max="9484" width="12.375" style="1" customWidth="1"/>
    <col min="9485" max="9485" width="14.625" style="1" customWidth="1"/>
    <col min="9486" max="9486" width="17.625" style="1" customWidth="1"/>
    <col min="9487" max="9728" width="9" style="1"/>
    <col min="9729" max="9729" width="7.5" style="1" customWidth="1"/>
    <col min="9730" max="9730" width="13.875" style="1" customWidth="1"/>
    <col min="9731" max="9731" width="13.5" style="1" bestFit="1" customWidth="1"/>
    <col min="9732" max="9732" width="14.625" style="1" customWidth="1"/>
    <col min="9733" max="9734" width="12.375" style="1" customWidth="1"/>
    <col min="9735" max="9735" width="14.625" style="1" customWidth="1"/>
    <col min="9736" max="9740" width="12.375" style="1" customWidth="1"/>
    <col min="9741" max="9741" width="14.625" style="1" customWidth="1"/>
    <col min="9742" max="9742" width="17.625" style="1" customWidth="1"/>
    <col min="9743" max="9984" width="9" style="1"/>
    <col min="9985" max="9985" width="7.5" style="1" customWidth="1"/>
    <col min="9986" max="9986" width="13.875" style="1" customWidth="1"/>
    <col min="9987" max="9987" width="13.5" style="1" bestFit="1" customWidth="1"/>
    <col min="9988" max="9988" width="14.625" style="1" customWidth="1"/>
    <col min="9989" max="9990" width="12.375" style="1" customWidth="1"/>
    <col min="9991" max="9991" width="14.625" style="1" customWidth="1"/>
    <col min="9992" max="9996" width="12.375" style="1" customWidth="1"/>
    <col min="9997" max="9997" width="14.625" style="1" customWidth="1"/>
    <col min="9998" max="9998" width="17.625" style="1" customWidth="1"/>
    <col min="9999" max="10240" width="9" style="1"/>
    <col min="10241" max="10241" width="7.5" style="1" customWidth="1"/>
    <col min="10242" max="10242" width="13.875" style="1" customWidth="1"/>
    <col min="10243" max="10243" width="13.5" style="1" bestFit="1" customWidth="1"/>
    <col min="10244" max="10244" width="14.625" style="1" customWidth="1"/>
    <col min="10245" max="10246" width="12.375" style="1" customWidth="1"/>
    <col min="10247" max="10247" width="14.625" style="1" customWidth="1"/>
    <col min="10248" max="10252" width="12.375" style="1" customWidth="1"/>
    <col min="10253" max="10253" width="14.625" style="1" customWidth="1"/>
    <col min="10254" max="10254" width="17.625" style="1" customWidth="1"/>
    <col min="10255" max="10496" width="9" style="1"/>
    <col min="10497" max="10497" width="7.5" style="1" customWidth="1"/>
    <col min="10498" max="10498" width="13.875" style="1" customWidth="1"/>
    <col min="10499" max="10499" width="13.5" style="1" bestFit="1" customWidth="1"/>
    <col min="10500" max="10500" width="14.625" style="1" customWidth="1"/>
    <col min="10501" max="10502" width="12.375" style="1" customWidth="1"/>
    <col min="10503" max="10503" width="14.625" style="1" customWidth="1"/>
    <col min="10504" max="10508" width="12.375" style="1" customWidth="1"/>
    <col min="10509" max="10509" width="14.625" style="1" customWidth="1"/>
    <col min="10510" max="10510" width="17.625" style="1" customWidth="1"/>
    <col min="10511" max="10752" width="9" style="1"/>
    <col min="10753" max="10753" width="7.5" style="1" customWidth="1"/>
    <col min="10754" max="10754" width="13.875" style="1" customWidth="1"/>
    <col min="10755" max="10755" width="13.5" style="1" bestFit="1" customWidth="1"/>
    <col min="10756" max="10756" width="14.625" style="1" customWidth="1"/>
    <col min="10757" max="10758" width="12.375" style="1" customWidth="1"/>
    <col min="10759" max="10759" width="14.625" style="1" customWidth="1"/>
    <col min="10760" max="10764" width="12.375" style="1" customWidth="1"/>
    <col min="10765" max="10765" width="14.625" style="1" customWidth="1"/>
    <col min="10766" max="10766" width="17.625" style="1" customWidth="1"/>
    <col min="10767" max="11008" width="9" style="1"/>
    <col min="11009" max="11009" width="7.5" style="1" customWidth="1"/>
    <col min="11010" max="11010" width="13.875" style="1" customWidth="1"/>
    <col min="11011" max="11011" width="13.5" style="1" bestFit="1" customWidth="1"/>
    <col min="11012" max="11012" width="14.625" style="1" customWidth="1"/>
    <col min="11013" max="11014" width="12.375" style="1" customWidth="1"/>
    <col min="11015" max="11015" width="14.625" style="1" customWidth="1"/>
    <col min="11016" max="11020" width="12.375" style="1" customWidth="1"/>
    <col min="11021" max="11021" width="14.625" style="1" customWidth="1"/>
    <col min="11022" max="11022" width="17.625" style="1" customWidth="1"/>
    <col min="11023" max="11264" width="9" style="1"/>
    <col min="11265" max="11265" width="7.5" style="1" customWidth="1"/>
    <col min="11266" max="11266" width="13.875" style="1" customWidth="1"/>
    <col min="11267" max="11267" width="13.5" style="1" bestFit="1" customWidth="1"/>
    <col min="11268" max="11268" width="14.625" style="1" customWidth="1"/>
    <col min="11269" max="11270" width="12.375" style="1" customWidth="1"/>
    <col min="11271" max="11271" width="14.625" style="1" customWidth="1"/>
    <col min="11272" max="11276" width="12.375" style="1" customWidth="1"/>
    <col min="11277" max="11277" width="14.625" style="1" customWidth="1"/>
    <col min="11278" max="11278" width="17.625" style="1" customWidth="1"/>
    <col min="11279" max="11520" width="9" style="1"/>
    <col min="11521" max="11521" width="7.5" style="1" customWidth="1"/>
    <col min="11522" max="11522" width="13.875" style="1" customWidth="1"/>
    <col min="11523" max="11523" width="13.5" style="1" bestFit="1" customWidth="1"/>
    <col min="11524" max="11524" width="14.625" style="1" customWidth="1"/>
    <col min="11525" max="11526" width="12.375" style="1" customWidth="1"/>
    <col min="11527" max="11527" width="14.625" style="1" customWidth="1"/>
    <col min="11528" max="11532" width="12.375" style="1" customWidth="1"/>
    <col min="11533" max="11533" width="14.625" style="1" customWidth="1"/>
    <col min="11534" max="11534" width="17.625" style="1" customWidth="1"/>
    <col min="11535" max="11776" width="9" style="1"/>
    <col min="11777" max="11777" width="7.5" style="1" customWidth="1"/>
    <col min="11778" max="11778" width="13.875" style="1" customWidth="1"/>
    <col min="11779" max="11779" width="13.5" style="1" bestFit="1" customWidth="1"/>
    <col min="11780" max="11780" width="14.625" style="1" customWidth="1"/>
    <col min="11781" max="11782" width="12.375" style="1" customWidth="1"/>
    <col min="11783" max="11783" width="14.625" style="1" customWidth="1"/>
    <col min="11784" max="11788" width="12.375" style="1" customWidth="1"/>
    <col min="11789" max="11789" width="14.625" style="1" customWidth="1"/>
    <col min="11790" max="11790" width="17.625" style="1" customWidth="1"/>
    <col min="11791" max="12032" width="9" style="1"/>
    <col min="12033" max="12033" width="7.5" style="1" customWidth="1"/>
    <col min="12034" max="12034" width="13.875" style="1" customWidth="1"/>
    <col min="12035" max="12035" width="13.5" style="1" bestFit="1" customWidth="1"/>
    <col min="12036" max="12036" width="14.625" style="1" customWidth="1"/>
    <col min="12037" max="12038" width="12.375" style="1" customWidth="1"/>
    <col min="12039" max="12039" width="14.625" style="1" customWidth="1"/>
    <col min="12040" max="12044" width="12.375" style="1" customWidth="1"/>
    <col min="12045" max="12045" width="14.625" style="1" customWidth="1"/>
    <col min="12046" max="12046" width="17.625" style="1" customWidth="1"/>
    <col min="12047" max="12288" width="9" style="1"/>
    <col min="12289" max="12289" width="7.5" style="1" customWidth="1"/>
    <col min="12290" max="12290" width="13.875" style="1" customWidth="1"/>
    <col min="12291" max="12291" width="13.5" style="1" bestFit="1" customWidth="1"/>
    <col min="12292" max="12292" width="14.625" style="1" customWidth="1"/>
    <col min="12293" max="12294" width="12.375" style="1" customWidth="1"/>
    <col min="12295" max="12295" width="14.625" style="1" customWidth="1"/>
    <col min="12296" max="12300" width="12.375" style="1" customWidth="1"/>
    <col min="12301" max="12301" width="14.625" style="1" customWidth="1"/>
    <col min="12302" max="12302" width="17.625" style="1" customWidth="1"/>
    <col min="12303" max="12544" width="9" style="1"/>
    <col min="12545" max="12545" width="7.5" style="1" customWidth="1"/>
    <col min="12546" max="12546" width="13.875" style="1" customWidth="1"/>
    <col min="12547" max="12547" width="13.5" style="1" bestFit="1" customWidth="1"/>
    <col min="12548" max="12548" width="14.625" style="1" customWidth="1"/>
    <col min="12549" max="12550" width="12.375" style="1" customWidth="1"/>
    <col min="12551" max="12551" width="14.625" style="1" customWidth="1"/>
    <col min="12552" max="12556" width="12.375" style="1" customWidth="1"/>
    <col min="12557" max="12557" width="14.625" style="1" customWidth="1"/>
    <col min="12558" max="12558" width="17.625" style="1" customWidth="1"/>
    <col min="12559" max="12800" width="9" style="1"/>
    <col min="12801" max="12801" width="7.5" style="1" customWidth="1"/>
    <col min="12802" max="12802" width="13.875" style="1" customWidth="1"/>
    <col min="12803" max="12803" width="13.5" style="1" bestFit="1" customWidth="1"/>
    <col min="12804" max="12804" width="14.625" style="1" customWidth="1"/>
    <col min="12805" max="12806" width="12.375" style="1" customWidth="1"/>
    <col min="12807" max="12807" width="14.625" style="1" customWidth="1"/>
    <col min="12808" max="12812" width="12.375" style="1" customWidth="1"/>
    <col min="12813" max="12813" width="14.625" style="1" customWidth="1"/>
    <col min="12814" max="12814" width="17.625" style="1" customWidth="1"/>
    <col min="12815" max="13056" width="9" style="1"/>
    <col min="13057" max="13057" width="7.5" style="1" customWidth="1"/>
    <col min="13058" max="13058" width="13.875" style="1" customWidth="1"/>
    <col min="13059" max="13059" width="13.5" style="1" bestFit="1" customWidth="1"/>
    <col min="13060" max="13060" width="14.625" style="1" customWidth="1"/>
    <col min="13061" max="13062" width="12.375" style="1" customWidth="1"/>
    <col min="13063" max="13063" width="14.625" style="1" customWidth="1"/>
    <col min="13064" max="13068" width="12.375" style="1" customWidth="1"/>
    <col min="13069" max="13069" width="14.625" style="1" customWidth="1"/>
    <col min="13070" max="13070" width="17.625" style="1" customWidth="1"/>
    <col min="13071" max="13312" width="9" style="1"/>
    <col min="13313" max="13313" width="7.5" style="1" customWidth="1"/>
    <col min="13314" max="13314" width="13.875" style="1" customWidth="1"/>
    <col min="13315" max="13315" width="13.5" style="1" bestFit="1" customWidth="1"/>
    <col min="13316" max="13316" width="14.625" style="1" customWidth="1"/>
    <col min="13317" max="13318" width="12.375" style="1" customWidth="1"/>
    <col min="13319" max="13319" width="14.625" style="1" customWidth="1"/>
    <col min="13320" max="13324" width="12.375" style="1" customWidth="1"/>
    <col min="13325" max="13325" width="14.625" style="1" customWidth="1"/>
    <col min="13326" max="13326" width="17.625" style="1" customWidth="1"/>
    <col min="13327" max="13568" width="9" style="1"/>
    <col min="13569" max="13569" width="7.5" style="1" customWidth="1"/>
    <col min="13570" max="13570" width="13.875" style="1" customWidth="1"/>
    <col min="13571" max="13571" width="13.5" style="1" bestFit="1" customWidth="1"/>
    <col min="13572" max="13572" width="14.625" style="1" customWidth="1"/>
    <col min="13573" max="13574" width="12.375" style="1" customWidth="1"/>
    <col min="13575" max="13575" width="14.625" style="1" customWidth="1"/>
    <col min="13576" max="13580" width="12.375" style="1" customWidth="1"/>
    <col min="13581" max="13581" width="14.625" style="1" customWidth="1"/>
    <col min="13582" max="13582" width="17.625" style="1" customWidth="1"/>
    <col min="13583" max="13824" width="9" style="1"/>
    <col min="13825" max="13825" width="7.5" style="1" customWidth="1"/>
    <col min="13826" max="13826" width="13.875" style="1" customWidth="1"/>
    <col min="13827" max="13827" width="13.5" style="1" bestFit="1" customWidth="1"/>
    <col min="13828" max="13828" width="14.625" style="1" customWidth="1"/>
    <col min="13829" max="13830" width="12.375" style="1" customWidth="1"/>
    <col min="13831" max="13831" width="14.625" style="1" customWidth="1"/>
    <col min="13832" max="13836" width="12.375" style="1" customWidth="1"/>
    <col min="13837" max="13837" width="14.625" style="1" customWidth="1"/>
    <col min="13838" max="13838" width="17.625" style="1" customWidth="1"/>
    <col min="13839" max="14080" width="9" style="1"/>
    <col min="14081" max="14081" width="7.5" style="1" customWidth="1"/>
    <col min="14082" max="14082" width="13.875" style="1" customWidth="1"/>
    <col min="14083" max="14083" width="13.5" style="1" bestFit="1" customWidth="1"/>
    <col min="14084" max="14084" width="14.625" style="1" customWidth="1"/>
    <col min="14085" max="14086" width="12.375" style="1" customWidth="1"/>
    <col min="14087" max="14087" width="14.625" style="1" customWidth="1"/>
    <col min="14088" max="14092" width="12.375" style="1" customWidth="1"/>
    <col min="14093" max="14093" width="14.625" style="1" customWidth="1"/>
    <col min="14094" max="14094" width="17.625" style="1" customWidth="1"/>
    <col min="14095" max="14336" width="9" style="1"/>
    <col min="14337" max="14337" width="7.5" style="1" customWidth="1"/>
    <col min="14338" max="14338" width="13.875" style="1" customWidth="1"/>
    <col min="14339" max="14339" width="13.5" style="1" bestFit="1" customWidth="1"/>
    <col min="14340" max="14340" width="14.625" style="1" customWidth="1"/>
    <col min="14341" max="14342" width="12.375" style="1" customWidth="1"/>
    <col min="14343" max="14343" width="14.625" style="1" customWidth="1"/>
    <col min="14344" max="14348" width="12.375" style="1" customWidth="1"/>
    <col min="14349" max="14349" width="14.625" style="1" customWidth="1"/>
    <col min="14350" max="14350" width="17.625" style="1" customWidth="1"/>
    <col min="14351" max="14592" width="9" style="1"/>
    <col min="14593" max="14593" width="7.5" style="1" customWidth="1"/>
    <col min="14594" max="14594" width="13.875" style="1" customWidth="1"/>
    <col min="14595" max="14595" width="13.5" style="1" bestFit="1" customWidth="1"/>
    <col min="14596" max="14596" width="14.625" style="1" customWidth="1"/>
    <col min="14597" max="14598" width="12.375" style="1" customWidth="1"/>
    <col min="14599" max="14599" width="14.625" style="1" customWidth="1"/>
    <col min="14600" max="14604" width="12.375" style="1" customWidth="1"/>
    <col min="14605" max="14605" width="14.625" style="1" customWidth="1"/>
    <col min="14606" max="14606" width="17.625" style="1" customWidth="1"/>
    <col min="14607" max="14848" width="9" style="1"/>
    <col min="14849" max="14849" width="7.5" style="1" customWidth="1"/>
    <col min="14850" max="14850" width="13.875" style="1" customWidth="1"/>
    <col min="14851" max="14851" width="13.5" style="1" bestFit="1" customWidth="1"/>
    <col min="14852" max="14852" width="14.625" style="1" customWidth="1"/>
    <col min="14853" max="14854" width="12.375" style="1" customWidth="1"/>
    <col min="14855" max="14855" width="14.625" style="1" customWidth="1"/>
    <col min="14856" max="14860" width="12.375" style="1" customWidth="1"/>
    <col min="14861" max="14861" width="14.625" style="1" customWidth="1"/>
    <col min="14862" max="14862" width="17.625" style="1" customWidth="1"/>
    <col min="14863" max="15104" width="9" style="1"/>
    <col min="15105" max="15105" width="7.5" style="1" customWidth="1"/>
    <col min="15106" max="15106" width="13.875" style="1" customWidth="1"/>
    <col min="15107" max="15107" width="13.5" style="1" bestFit="1" customWidth="1"/>
    <col min="15108" max="15108" width="14.625" style="1" customWidth="1"/>
    <col min="15109" max="15110" width="12.375" style="1" customWidth="1"/>
    <col min="15111" max="15111" width="14.625" style="1" customWidth="1"/>
    <col min="15112" max="15116" width="12.375" style="1" customWidth="1"/>
    <col min="15117" max="15117" width="14.625" style="1" customWidth="1"/>
    <col min="15118" max="15118" width="17.625" style="1" customWidth="1"/>
    <col min="15119" max="15360" width="9" style="1"/>
    <col min="15361" max="15361" width="7.5" style="1" customWidth="1"/>
    <col min="15362" max="15362" width="13.875" style="1" customWidth="1"/>
    <col min="15363" max="15363" width="13.5" style="1" bestFit="1" customWidth="1"/>
    <col min="15364" max="15364" width="14.625" style="1" customWidth="1"/>
    <col min="15365" max="15366" width="12.375" style="1" customWidth="1"/>
    <col min="15367" max="15367" width="14.625" style="1" customWidth="1"/>
    <col min="15368" max="15372" width="12.375" style="1" customWidth="1"/>
    <col min="15373" max="15373" width="14.625" style="1" customWidth="1"/>
    <col min="15374" max="15374" width="17.625" style="1" customWidth="1"/>
    <col min="15375" max="15616" width="9" style="1"/>
    <col min="15617" max="15617" width="7.5" style="1" customWidth="1"/>
    <col min="15618" max="15618" width="13.875" style="1" customWidth="1"/>
    <col min="15619" max="15619" width="13.5" style="1" bestFit="1" customWidth="1"/>
    <col min="15620" max="15620" width="14.625" style="1" customWidth="1"/>
    <col min="15621" max="15622" width="12.375" style="1" customWidth="1"/>
    <col min="15623" max="15623" width="14.625" style="1" customWidth="1"/>
    <col min="15624" max="15628" width="12.375" style="1" customWidth="1"/>
    <col min="15629" max="15629" width="14.625" style="1" customWidth="1"/>
    <col min="15630" max="15630" width="17.625" style="1" customWidth="1"/>
    <col min="15631" max="15872" width="9" style="1"/>
    <col min="15873" max="15873" width="7.5" style="1" customWidth="1"/>
    <col min="15874" max="15874" width="13.875" style="1" customWidth="1"/>
    <col min="15875" max="15875" width="13.5" style="1" bestFit="1" customWidth="1"/>
    <col min="15876" max="15876" width="14.625" style="1" customWidth="1"/>
    <col min="15877" max="15878" width="12.375" style="1" customWidth="1"/>
    <col min="15879" max="15879" width="14.625" style="1" customWidth="1"/>
    <col min="15880" max="15884" width="12.375" style="1" customWidth="1"/>
    <col min="15885" max="15885" width="14.625" style="1" customWidth="1"/>
    <col min="15886" max="15886" width="17.625" style="1" customWidth="1"/>
    <col min="15887" max="16128" width="9" style="1"/>
    <col min="16129" max="16129" width="7.5" style="1" customWidth="1"/>
    <col min="16130" max="16130" width="13.875" style="1" customWidth="1"/>
    <col min="16131" max="16131" width="13.5" style="1" bestFit="1" customWidth="1"/>
    <col min="16132" max="16132" width="14.625" style="1" customWidth="1"/>
    <col min="16133" max="16134" width="12.375" style="1" customWidth="1"/>
    <col min="16135" max="16135" width="14.625" style="1" customWidth="1"/>
    <col min="16136" max="16140" width="12.375" style="1" customWidth="1"/>
    <col min="16141" max="16141" width="14.625" style="1" customWidth="1"/>
    <col min="16142" max="16142" width="17.625" style="1" customWidth="1"/>
    <col min="16143" max="16384" width="9" style="1"/>
  </cols>
  <sheetData>
    <row r="2" spans="1:16" ht="15.95" customHeight="1" x14ac:dyDescent="0.15">
      <c r="A2" s="1" t="s">
        <v>0</v>
      </c>
    </row>
    <row r="4" spans="1:16" ht="15.95" customHeight="1" x14ac:dyDescent="0.15">
      <c r="A4" s="3" t="s">
        <v>1</v>
      </c>
      <c r="B4" s="4" t="s">
        <v>112</v>
      </c>
    </row>
    <row r="5" spans="1:16" ht="15.95" customHeight="1" x14ac:dyDescent="0.15">
      <c r="N5" s="5" t="s">
        <v>3</v>
      </c>
    </row>
    <row r="6" spans="1:16" ht="15.95" customHeight="1" x14ac:dyDescent="0.15">
      <c r="A6" s="6" t="s">
        <v>4</v>
      </c>
      <c r="B6" s="7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</row>
    <row r="7" spans="1:16" ht="15.95" customHeight="1" x14ac:dyDescent="0.15">
      <c r="A7" s="9" t="s">
        <v>17</v>
      </c>
      <c r="B7" s="10"/>
      <c r="C7" s="11" t="s">
        <v>18</v>
      </c>
      <c r="D7" s="37">
        <f>SUM(D9,D11,D13,D15)</f>
        <v>1683.8</v>
      </c>
      <c r="E7" s="37">
        <f t="shared" ref="E7:L7" si="0">SUM(E9,E11,E13,E15)</f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>SUM(E7:L7)</f>
        <v>0</v>
      </c>
      <c r="N7" s="37">
        <f>SUM(M7,D7)</f>
        <v>1683.8</v>
      </c>
    </row>
    <row r="8" spans="1:16" ht="15.95" customHeight="1" x14ac:dyDescent="0.15">
      <c r="A8" s="13"/>
      <c r="B8" s="14"/>
      <c r="C8" s="15" t="s">
        <v>19</v>
      </c>
      <c r="D8" s="38" t="s">
        <v>20</v>
      </c>
      <c r="E8" s="38">
        <f>IF($M7=0,0,E7/$M7%)</f>
        <v>0</v>
      </c>
      <c r="F8" s="38">
        <f t="shared" ref="F8:L8" si="1">IF($M7=0,0,F7/$M7%)</f>
        <v>0</v>
      </c>
      <c r="G8" s="38">
        <f t="shared" si="1"/>
        <v>0</v>
      </c>
      <c r="H8" s="38">
        <f t="shared" si="1"/>
        <v>0</v>
      </c>
      <c r="I8" s="38">
        <f t="shared" si="1"/>
        <v>0</v>
      </c>
      <c r="J8" s="38">
        <f t="shared" si="1"/>
        <v>0</v>
      </c>
      <c r="K8" s="38">
        <f t="shared" si="1"/>
        <v>0</v>
      </c>
      <c r="L8" s="38">
        <f t="shared" si="1"/>
        <v>0</v>
      </c>
      <c r="M8" s="37">
        <f t="shared" ref="M8:M110" si="2">SUM(E8:L8)</f>
        <v>0</v>
      </c>
      <c r="N8" s="38" t="s">
        <v>20</v>
      </c>
    </row>
    <row r="9" spans="1:16" ht="15.95" customHeight="1" x14ac:dyDescent="0.15">
      <c r="A9" s="17"/>
      <c r="B9" s="18" t="s">
        <v>21</v>
      </c>
      <c r="C9" s="11" t="s">
        <v>18</v>
      </c>
      <c r="D9" s="37">
        <v>1486.3</v>
      </c>
      <c r="E9" s="37"/>
      <c r="F9" s="37"/>
      <c r="G9" s="37"/>
      <c r="H9" s="37"/>
      <c r="I9" s="37"/>
      <c r="J9" s="37"/>
      <c r="K9" s="37"/>
      <c r="L9" s="37"/>
      <c r="M9" s="37">
        <f>SUM(E9:L9)</f>
        <v>0</v>
      </c>
      <c r="N9" s="37">
        <f>SUM(M9,D9)</f>
        <v>1486.3</v>
      </c>
      <c r="P9" s="35"/>
    </row>
    <row r="10" spans="1:16" ht="15.95" customHeight="1" x14ac:dyDescent="0.15">
      <c r="A10" s="13"/>
      <c r="B10" s="19"/>
      <c r="C10" s="15" t="s">
        <v>19</v>
      </c>
      <c r="D10" s="38" t="s">
        <v>20</v>
      </c>
      <c r="E10" s="38">
        <f t="shared" ref="E10:L10" si="3">IF($M9=0,0,E9/$M9%)</f>
        <v>0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7">
        <f>SUM(E10:L10)</f>
        <v>0</v>
      </c>
      <c r="N10" s="38" t="s">
        <v>20</v>
      </c>
      <c r="P10" s="35"/>
    </row>
    <row r="11" spans="1:16" ht="15.95" customHeight="1" x14ac:dyDescent="0.15">
      <c r="A11" s="17"/>
      <c r="B11" s="18" t="s">
        <v>22</v>
      </c>
      <c r="C11" s="11" t="s">
        <v>18</v>
      </c>
      <c r="D11" s="37">
        <v>197.5</v>
      </c>
      <c r="E11" s="37"/>
      <c r="F11" s="37"/>
      <c r="G11" s="37"/>
      <c r="H11" s="37"/>
      <c r="I11" s="37"/>
      <c r="J11" s="37"/>
      <c r="K11" s="37"/>
      <c r="L11" s="37"/>
      <c r="M11" s="37">
        <f t="shared" ref="M11:M16" si="4">SUM(E11:L11)</f>
        <v>0</v>
      </c>
      <c r="N11" s="37">
        <f>SUM(M11,D11)</f>
        <v>197.5</v>
      </c>
      <c r="P11" s="35"/>
    </row>
    <row r="12" spans="1:16" ht="15.95" customHeight="1" x14ac:dyDescent="0.15">
      <c r="A12" s="13"/>
      <c r="B12" s="19"/>
      <c r="C12" s="15" t="s">
        <v>19</v>
      </c>
      <c r="D12" s="38" t="s">
        <v>20</v>
      </c>
      <c r="E12" s="38">
        <f t="shared" ref="E12:L12" si="5">IF($M11=0,0,E11/$M11%)</f>
        <v>0</v>
      </c>
      <c r="F12" s="38">
        <f t="shared" si="5"/>
        <v>0</v>
      </c>
      <c r="G12" s="38">
        <f t="shared" si="5"/>
        <v>0</v>
      </c>
      <c r="H12" s="38">
        <f t="shared" si="5"/>
        <v>0</v>
      </c>
      <c r="I12" s="38">
        <f t="shared" si="5"/>
        <v>0</v>
      </c>
      <c r="J12" s="38">
        <f t="shared" si="5"/>
        <v>0</v>
      </c>
      <c r="K12" s="38">
        <f t="shared" si="5"/>
        <v>0</v>
      </c>
      <c r="L12" s="38">
        <f t="shared" si="5"/>
        <v>0</v>
      </c>
      <c r="M12" s="37">
        <f t="shared" si="4"/>
        <v>0</v>
      </c>
      <c r="N12" s="38" t="s">
        <v>20</v>
      </c>
      <c r="P12" s="35"/>
    </row>
    <row r="13" spans="1:16" ht="15.95" customHeight="1" x14ac:dyDescent="0.15">
      <c r="A13" s="17"/>
      <c r="B13" s="18" t="s">
        <v>23</v>
      </c>
      <c r="C13" s="11" t="s">
        <v>18</v>
      </c>
      <c r="D13" s="37"/>
      <c r="E13" s="37"/>
      <c r="F13" s="37"/>
      <c r="G13" s="37"/>
      <c r="H13" s="37"/>
      <c r="I13" s="37"/>
      <c r="J13" s="37"/>
      <c r="K13" s="37"/>
      <c r="L13" s="37"/>
      <c r="M13" s="37">
        <f t="shared" si="4"/>
        <v>0</v>
      </c>
      <c r="N13" s="37">
        <f>SUM(M13,D13)</f>
        <v>0</v>
      </c>
      <c r="P13" s="35"/>
    </row>
    <row r="14" spans="1:16" ht="15.95" customHeight="1" x14ac:dyDescent="0.15">
      <c r="A14" s="13"/>
      <c r="B14" s="19"/>
      <c r="C14" s="15" t="s">
        <v>19</v>
      </c>
      <c r="D14" s="38" t="s">
        <v>20</v>
      </c>
      <c r="E14" s="38">
        <f t="shared" ref="E14:L14" si="6">IF($M13=0,0,E13/$M13%)</f>
        <v>0</v>
      </c>
      <c r="F14" s="38">
        <f t="shared" si="6"/>
        <v>0</v>
      </c>
      <c r="G14" s="38">
        <f t="shared" si="6"/>
        <v>0</v>
      </c>
      <c r="H14" s="38">
        <f t="shared" si="6"/>
        <v>0</v>
      </c>
      <c r="I14" s="38">
        <f t="shared" si="6"/>
        <v>0</v>
      </c>
      <c r="J14" s="38">
        <f t="shared" si="6"/>
        <v>0</v>
      </c>
      <c r="K14" s="38">
        <f t="shared" si="6"/>
        <v>0</v>
      </c>
      <c r="L14" s="38">
        <f t="shared" si="6"/>
        <v>0</v>
      </c>
      <c r="M14" s="37">
        <f t="shared" si="4"/>
        <v>0</v>
      </c>
      <c r="N14" s="38" t="s">
        <v>20</v>
      </c>
      <c r="P14" s="35"/>
    </row>
    <row r="15" spans="1:16" ht="15.95" customHeight="1" x14ac:dyDescent="0.15">
      <c r="A15" s="17"/>
      <c r="B15" s="18" t="s">
        <v>24</v>
      </c>
      <c r="C15" s="11" t="s">
        <v>18</v>
      </c>
      <c r="D15" s="37"/>
      <c r="E15" s="37"/>
      <c r="F15" s="37"/>
      <c r="G15" s="37"/>
      <c r="H15" s="37"/>
      <c r="I15" s="37"/>
      <c r="J15" s="37"/>
      <c r="K15" s="37"/>
      <c r="L15" s="37"/>
      <c r="M15" s="37">
        <f t="shared" si="4"/>
        <v>0</v>
      </c>
      <c r="N15" s="37">
        <f>SUM(M15,D15)</f>
        <v>0</v>
      </c>
      <c r="P15" s="35"/>
    </row>
    <row r="16" spans="1:16" ht="15.95" customHeight="1" x14ac:dyDescent="0.15">
      <c r="A16" s="13"/>
      <c r="B16" s="19"/>
      <c r="C16" s="15" t="s">
        <v>19</v>
      </c>
      <c r="D16" s="38" t="s">
        <v>20</v>
      </c>
      <c r="E16" s="38">
        <f t="shared" ref="E16:L16" si="7">IF($M15=0,0,E15/$M15%)</f>
        <v>0</v>
      </c>
      <c r="F16" s="38">
        <f t="shared" si="7"/>
        <v>0</v>
      </c>
      <c r="G16" s="38">
        <f t="shared" si="7"/>
        <v>0</v>
      </c>
      <c r="H16" s="38">
        <f t="shared" si="7"/>
        <v>0</v>
      </c>
      <c r="I16" s="38">
        <f t="shared" si="7"/>
        <v>0</v>
      </c>
      <c r="J16" s="38">
        <f t="shared" si="7"/>
        <v>0</v>
      </c>
      <c r="K16" s="38">
        <f t="shared" si="7"/>
        <v>0</v>
      </c>
      <c r="L16" s="38">
        <f t="shared" si="7"/>
        <v>0</v>
      </c>
      <c r="M16" s="37">
        <f t="shared" si="4"/>
        <v>0</v>
      </c>
      <c r="N16" s="38" t="s">
        <v>20</v>
      </c>
      <c r="P16" s="35"/>
    </row>
    <row r="17" spans="1:16" ht="15.95" customHeight="1" x14ac:dyDescent="0.15">
      <c r="A17" s="9" t="s">
        <v>25</v>
      </c>
      <c r="B17" s="10"/>
      <c r="C17" s="20" t="s">
        <v>111</v>
      </c>
      <c r="D17" s="37">
        <f>SUMIF($C$19:$C$80,"出荷量",D19:D80)</f>
        <v>22266.799999999999</v>
      </c>
      <c r="E17" s="37">
        <f t="shared" ref="E17:M17" si="8">SUMIF($C$19:$C$80,"出荷量",E19:E80)</f>
        <v>716.5</v>
      </c>
      <c r="F17" s="37">
        <f t="shared" si="8"/>
        <v>643.19999999999993</v>
      </c>
      <c r="G17" s="37">
        <f t="shared" si="8"/>
        <v>22984</v>
      </c>
      <c r="H17" s="37">
        <f t="shared" si="8"/>
        <v>4065.3000000000006</v>
      </c>
      <c r="I17" s="37">
        <f t="shared" si="8"/>
        <v>11023.699999999999</v>
      </c>
      <c r="J17" s="37">
        <f t="shared" si="8"/>
        <v>828.5</v>
      </c>
      <c r="K17" s="37">
        <f t="shared" si="8"/>
        <v>879.1</v>
      </c>
      <c r="L17" s="37">
        <f t="shared" si="8"/>
        <v>1132.6000000000001</v>
      </c>
      <c r="M17" s="37">
        <f t="shared" si="8"/>
        <v>42272.9</v>
      </c>
      <c r="N17" s="37">
        <f>SUM(M17,D17)</f>
        <v>64539.7</v>
      </c>
      <c r="P17" s="35"/>
    </row>
    <row r="18" spans="1:16" ht="15.95" customHeight="1" x14ac:dyDescent="0.15">
      <c r="A18" s="13"/>
      <c r="B18" s="14"/>
      <c r="C18" s="15" t="s">
        <v>19</v>
      </c>
      <c r="D18" s="38" t="s">
        <v>20</v>
      </c>
      <c r="E18" s="38">
        <f t="shared" ref="E18:L18" si="9">IF($M17=0,0,E17/$M17%)</f>
        <v>1.6949393110006645</v>
      </c>
      <c r="F18" s="38">
        <f t="shared" si="9"/>
        <v>1.5215421700427458</v>
      </c>
      <c r="G18" s="38">
        <f t="shared" si="9"/>
        <v>54.370530529015035</v>
      </c>
      <c r="H18" s="38">
        <f t="shared" si="9"/>
        <v>9.616799415228197</v>
      </c>
      <c r="I18" s="38">
        <f t="shared" si="9"/>
        <v>26.077463339397102</v>
      </c>
      <c r="J18" s="38">
        <f t="shared" si="9"/>
        <v>1.9598844649882075</v>
      </c>
      <c r="K18" s="38">
        <f t="shared" si="9"/>
        <v>2.0795829006290081</v>
      </c>
      <c r="L18" s="38">
        <f t="shared" si="9"/>
        <v>2.6792578696990272</v>
      </c>
      <c r="M18" s="37">
        <f>SUM(E18:L18)</f>
        <v>99.999999999999986</v>
      </c>
      <c r="N18" s="38" t="s">
        <v>20</v>
      </c>
      <c r="P18" s="35"/>
    </row>
    <row r="19" spans="1:16" ht="15.95" customHeight="1" x14ac:dyDescent="0.15">
      <c r="A19" s="17"/>
      <c r="B19" s="18" t="s">
        <v>26</v>
      </c>
      <c r="C19" s="11" t="s">
        <v>18</v>
      </c>
      <c r="D19" s="37">
        <v>4698.5</v>
      </c>
      <c r="E19" s="37">
        <v>203.1</v>
      </c>
      <c r="F19" s="37">
        <v>45.9</v>
      </c>
      <c r="G19" s="37">
        <v>9266</v>
      </c>
      <c r="H19" s="37">
        <v>1541.7</v>
      </c>
      <c r="I19" s="37">
        <v>1771.3</v>
      </c>
      <c r="J19" s="37">
        <v>432.8</v>
      </c>
      <c r="K19" s="37">
        <v>117.4</v>
      </c>
      <c r="L19" s="37">
        <v>258.89999999999998</v>
      </c>
      <c r="M19" s="37">
        <f t="shared" si="2"/>
        <v>13637.099999999999</v>
      </c>
      <c r="N19" s="37">
        <f>SUM(M19,D19)</f>
        <v>18335.599999999999</v>
      </c>
      <c r="P19" s="35"/>
    </row>
    <row r="20" spans="1:16" ht="15.95" customHeight="1" x14ac:dyDescent="0.15">
      <c r="A20" s="13"/>
      <c r="B20" s="19"/>
      <c r="C20" s="15" t="s">
        <v>19</v>
      </c>
      <c r="D20" s="38" t="s">
        <v>20</v>
      </c>
      <c r="E20" s="38">
        <f t="shared" ref="E20:L20" si="10">IF($M19=0,0,E19/$M19%)</f>
        <v>1.489319576742856</v>
      </c>
      <c r="F20" s="38">
        <f t="shared" si="10"/>
        <v>0.33658182458147262</v>
      </c>
      <c r="G20" s="38">
        <f t="shared" si="10"/>
        <v>67.946997528800125</v>
      </c>
      <c r="H20" s="38">
        <f t="shared" si="10"/>
        <v>11.305189519765934</v>
      </c>
      <c r="I20" s="38">
        <f t="shared" si="10"/>
        <v>12.988831936408769</v>
      </c>
      <c r="J20" s="38">
        <f t="shared" si="10"/>
        <v>3.1736952871211628</v>
      </c>
      <c r="K20" s="38">
        <f t="shared" si="10"/>
        <v>0.86088684544367955</v>
      </c>
      <c r="L20" s="38">
        <f t="shared" si="10"/>
        <v>1.8984974811360187</v>
      </c>
      <c r="M20" s="37">
        <f t="shared" si="2"/>
        <v>100.00000000000001</v>
      </c>
      <c r="N20" s="38" t="s">
        <v>20</v>
      </c>
      <c r="P20" s="35"/>
    </row>
    <row r="21" spans="1:16" ht="15.95" customHeight="1" x14ac:dyDescent="0.15">
      <c r="A21" s="17"/>
      <c r="B21" s="18" t="s">
        <v>27</v>
      </c>
      <c r="C21" s="11" t="s">
        <v>18</v>
      </c>
      <c r="D21" s="37"/>
      <c r="E21" s="37"/>
      <c r="F21" s="37"/>
      <c r="G21" s="37"/>
      <c r="H21" s="37"/>
      <c r="I21" s="37"/>
      <c r="J21" s="37"/>
      <c r="K21" s="37"/>
      <c r="L21" s="37"/>
      <c r="M21" s="37">
        <f t="shared" si="2"/>
        <v>0</v>
      </c>
      <c r="N21" s="37">
        <f>SUM(M21,D21)</f>
        <v>0</v>
      </c>
      <c r="P21" s="35"/>
    </row>
    <row r="22" spans="1:16" ht="15.95" customHeight="1" x14ac:dyDescent="0.15">
      <c r="A22" s="13"/>
      <c r="B22" s="19"/>
      <c r="C22" s="15" t="s">
        <v>19</v>
      </c>
      <c r="D22" s="38" t="s">
        <v>20</v>
      </c>
      <c r="E22" s="38">
        <f t="shared" ref="E22:L22" si="11">IF($M21=0,0,E21/$M21%)</f>
        <v>0</v>
      </c>
      <c r="F22" s="38">
        <f t="shared" si="11"/>
        <v>0</v>
      </c>
      <c r="G22" s="38">
        <f t="shared" si="11"/>
        <v>0</v>
      </c>
      <c r="H22" s="38">
        <f t="shared" si="11"/>
        <v>0</v>
      </c>
      <c r="I22" s="38">
        <f t="shared" si="11"/>
        <v>0</v>
      </c>
      <c r="J22" s="38">
        <f t="shared" si="11"/>
        <v>0</v>
      </c>
      <c r="K22" s="38">
        <f t="shared" si="11"/>
        <v>0</v>
      </c>
      <c r="L22" s="38">
        <f t="shared" si="11"/>
        <v>0</v>
      </c>
      <c r="M22" s="37">
        <f t="shared" si="2"/>
        <v>0</v>
      </c>
      <c r="N22" s="38" t="s">
        <v>20</v>
      </c>
      <c r="P22" s="35"/>
    </row>
    <row r="23" spans="1:16" ht="15.95" customHeight="1" x14ac:dyDescent="0.15">
      <c r="A23" s="17"/>
      <c r="B23" s="18" t="s">
        <v>28</v>
      </c>
      <c r="C23" s="11" t="s">
        <v>18</v>
      </c>
      <c r="D23" s="37">
        <v>1432.3</v>
      </c>
      <c r="E23" s="37">
        <v>132</v>
      </c>
      <c r="F23" s="37">
        <v>289.10000000000002</v>
      </c>
      <c r="G23" s="37">
        <v>2257.5</v>
      </c>
      <c r="H23" s="37">
        <v>445.1</v>
      </c>
      <c r="I23" s="37">
        <v>867.4</v>
      </c>
      <c r="J23" s="37">
        <v>50.4</v>
      </c>
      <c r="K23" s="37">
        <v>312.2</v>
      </c>
      <c r="L23" s="37">
        <v>86.5</v>
      </c>
      <c r="M23" s="37">
        <f t="shared" si="2"/>
        <v>4440.2</v>
      </c>
      <c r="N23" s="37">
        <f>SUM(M23,D23)</f>
        <v>5872.5</v>
      </c>
      <c r="P23" s="35"/>
    </row>
    <row r="24" spans="1:16" ht="15.95" customHeight="1" x14ac:dyDescent="0.15">
      <c r="A24" s="13"/>
      <c r="B24" s="19"/>
      <c r="C24" s="15" t="s">
        <v>19</v>
      </c>
      <c r="D24" s="38" t="s">
        <v>20</v>
      </c>
      <c r="E24" s="38">
        <f t="shared" ref="E24:L24" si="12">IF($M23=0,0,E23/$M23%)</f>
        <v>2.9728390613035449</v>
      </c>
      <c r="F24" s="38">
        <f t="shared" si="12"/>
        <v>6.5109679744155669</v>
      </c>
      <c r="G24" s="38">
        <f t="shared" si="12"/>
        <v>50.842304400702673</v>
      </c>
      <c r="H24" s="38">
        <f t="shared" si="12"/>
        <v>10.024323228683393</v>
      </c>
      <c r="I24" s="38">
        <f t="shared" si="12"/>
        <v>19.535156074050718</v>
      </c>
      <c r="J24" s="38">
        <f t="shared" si="12"/>
        <v>1.1350840052249898</v>
      </c>
      <c r="K24" s="38">
        <f t="shared" si="12"/>
        <v>7.0312148101436867</v>
      </c>
      <c r="L24" s="38">
        <f t="shared" si="12"/>
        <v>1.948110445475429</v>
      </c>
      <c r="M24" s="37">
        <f t="shared" si="2"/>
        <v>100.00000000000001</v>
      </c>
      <c r="N24" s="38" t="s">
        <v>20</v>
      </c>
      <c r="P24" s="35"/>
    </row>
    <row r="25" spans="1:16" ht="15.95" customHeight="1" x14ac:dyDescent="0.15">
      <c r="A25" s="17"/>
      <c r="B25" s="18" t="s">
        <v>29</v>
      </c>
      <c r="C25" s="11" t="s">
        <v>18</v>
      </c>
      <c r="D25" s="37">
        <v>2139.5</v>
      </c>
      <c r="E25" s="37">
        <v>7.5</v>
      </c>
      <c r="F25" s="37">
        <v>10</v>
      </c>
      <c r="G25" s="37">
        <v>1010.5</v>
      </c>
      <c r="H25" s="37">
        <v>120.6</v>
      </c>
      <c r="I25" s="37">
        <v>1782.7</v>
      </c>
      <c r="J25" s="37">
        <v>139.4</v>
      </c>
      <c r="K25" s="37">
        <v>115.3</v>
      </c>
      <c r="L25" s="37">
        <v>312.10000000000002</v>
      </c>
      <c r="M25" s="37">
        <f t="shared" si="2"/>
        <v>3498.1000000000004</v>
      </c>
      <c r="N25" s="37">
        <f>SUM(M25,D25)</f>
        <v>5637.6</v>
      </c>
      <c r="P25" s="35"/>
    </row>
    <row r="26" spans="1:16" ht="15.95" customHeight="1" x14ac:dyDescent="0.15">
      <c r="A26" s="13"/>
      <c r="B26" s="19"/>
      <c r="C26" s="15" t="s">
        <v>19</v>
      </c>
      <c r="D26" s="38" t="s">
        <v>20</v>
      </c>
      <c r="E26" s="38">
        <f t="shared" ref="E26:L26" si="13">IF($M25=0,0,E25/$M25%)</f>
        <v>0.21440210399931389</v>
      </c>
      <c r="F26" s="38">
        <f t="shared" si="13"/>
        <v>0.28586947199908519</v>
      </c>
      <c r="G26" s="38">
        <f t="shared" si="13"/>
        <v>28.88711014550756</v>
      </c>
      <c r="H26" s="38">
        <f t="shared" si="13"/>
        <v>3.4475858323089672</v>
      </c>
      <c r="I26" s="38">
        <f t="shared" si="13"/>
        <v>50.961950773276918</v>
      </c>
      <c r="J26" s="38">
        <f t="shared" si="13"/>
        <v>3.9850204396672479</v>
      </c>
      <c r="K26" s="38">
        <f t="shared" si="13"/>
        <v>3.2960750121494522</v>
      </c>
      <c r="L26" s="38">
        <f t="shared" si="13"/>
        <v>8.9219862210914496</v>
      </c>
      <c r="M26" s="37">
        <f t="shared" si="2"/>
        <v>100</v>
      </c>
      <c r="N26" s="38" t="s">
        <v>20</v>
      </c>
      <c r="P26" s="35"/>
    </row>
    <row r="27" spans="1:16" ht="15.95" customHeight="1" x14ac:dyDescent="0.15">
      <c r="A27" s="17"/>
      <c r="B27" s="18" t="s">
        <v>30</v>
      </c>
      <c r="C27" s="11" t="s">
        <v>18</v>
      </c>
      <c r="D27" s="37">
        <v>2532.3000000000002</v>
      </c>
      <c r="E27" s="37">
        <v>108.39999999999999</v>
      </c>
      <c r="F27" s="37">
        <v>184.4</v>
      </c>
      <c r="G27" s="37">
        <v>2058.5</v>
      </c>
      <c r="H27" s="37">
        <v>227.4</v>
      </c>
      <c r="I27" s="37">
        <v>1361</v>
      </c>
      <c r="J27" s="37">
        <v>36.200000000000003</v>
      </c>
      <c r="K27" s="37">
        <v>122.6</v>
      </c>
      <c r="L27" s="37">
        <v>203.2</v>
      </c>
      <c r="M27" s="37">
        <f t="shared" si="2"/>
        <v>4301.7</v>
      </c>
      <c r="N27" s="37">
        <f>SUM(M27,D27)</f>
        <v>6834</v>
      </c>
      <c r="P27" s="35"/>
    </row>
    <row r="28" spans="1:16" ht="15.95" customHeight="1" x14ac:dyDescent="0.15">
      <c r="A28" s="13"/>
      <c r="B28" s="19"/>
      <c r="C28" s="15" t="s">
        <v>19</v>
      </c>
      <c r="D28" s="38" t="s">
        <v>20</v>
      </c>
      <c r="E28" s="38">
        <f t="shared" ref="E28:L28" si="14">IF($M27=0,0,E27/$M27%)</f>
        <v>2.5199339795894646</v>
      </c>
      <c r="F28" s="38">
        <f t="shared" si="14"/>
        <v>4.286677360113444</v>
      </c>
      <c r="G28" s="38">
        <f t="shared" si="14"/>
        <v>47.853174326429091</v>
      </c>
      <c r="H28" s="38">
        <f t="shared" si="14"/>
        <v>5.2862821675151688</v>
      </c>
      <c r="I28" s="38">
        <f>IF($M27=0,0,I27/$M27%)</f>
        <v>31.638654485435993</v>
      </c>
      <c r="J28" s="38">
        <f t="shared" si="14"/>
        <v>0.84152776809168484</v>
      </c>
      <c r="K28" s="38">
        <f t="shared" si="14"/>
        <v>2.8500360322663134</v>
      </c>
      <c r="L28" s="38">
        <f t="shared" si="14"/>
        <v>4.723713880558849</v>
      </c>
      <c r="M28" s="37">
        <f t="shared" si="2"/>
        <v>100.00000000000001</v>
      </c>
      <c r="N28" s="38" t="s">
        <v>20</v>
      </c>
      <c r="P28" s="35"/>
    </row>
    <row r="29" spans="1:16" ht="15.95" customHeight="1" x14ac:dyDescent="0.15">
      <c r="A29" s="17"/>
      <c r="B29" s="18" t="s">
        <v>31</v>
      </c>
      <c r="C29" s="11" t="s">
        <v>18</v>
      </c>
      <c r="D29" s="37"/>
      <c r="E29" s="37"/>
      <c r="F29" s="37"/>
      <c r="G29" s="37"/>
      <c r="H29" s="37"/>
      <c r="I29" s="37"/>
      <c r="J29" s="37"/>
      <c r="K29" s="37"/>
      <c r="L29" s="37"/>
      <c r="M29" s="37">
        <f t="shared" si="2"/>
        <v>0</v>
      </c>
      <c r="N29" s="37">
        <f>SUM(M29,D29)</f>
        <v>0</v>
      </c>
      <c r="P29" s="35"/>
    </row>
    <row r="30" spans="1:16" ht="15.95" customHeight="1" x14ac:dyDescent="0.15">
      <c r="A30" s="13"/>
      <c r="B30" s="19"/>
      <c r="C30" s="15" t="s">
        <v>19</v>
      </c>
      <c r="D30" s="38" t="s">
        <v>20</v>
      </c>
      <c r="E30" s="38">
        <f t="shared" ref="E30:L30" si="15">IF($M29=0,0,E29/$M29%)</f>
        <v>0</v>
      </c>
      <c r="F30" s="38">
        <f t="shared" si="15"/>
        <v>0</v>
      </c>
      <c r="G30" s="38">
        <f t="shared" si="15"/>
        <v>0</v>
      </c>
      <c r="H30" s="38">
        <f t="shared" si="15"/>
        <v>0</v>
      </c>
      <c r="I30" s="38">
        <f t="shared" si="15"/>
        <v>0</v>
      </c>
      <c r="J30" s="38">
        <f t="shared" si="15"/>
        <v>0</v>
      </c>
      <c r="K30" s="38">
        <f t="shared" si="15"/>
        <v>0</v>
      </c>
      <c r="L30" s="38">
        <f t="shared" si="15"/>
        <v>0</v>
      </c>
      <c r="M30" s="37">
        <f t="shared" si="2"/>
        <v>0</v>
      </c>
      <c r="N30" s="38" t="s">
        <v>20</v>
      </c>
      <c r="P30" s="35"/>
    </row>
    <row r="31" spans="1:16" ht="15.95" customHeight="1" x14ac:dyDescent="0.15">
      <c r="A31" s="17"/>
      <c r="B31" s="18" t="s">
        <v>32</v>
      </c>
      <c r="C31" s="11" t="s">
        <v>18</v>
      </c>
      <c r="D31" s="37">
        <v>354</v>
      </c>
      <c r="E31" s="37">
        <v>5</v>
      </c>
      <c r="F31" s="37">
        <v>0</v>
      </c>
      <c r="G31" s="37">
        <v>97.5</v>
      </c>
      <c r="H31" s="37">
        <v>0</v>
      </c>
      <c r="I31" s="37">
        <v>2</v>
      </c>
      <c r="J31" s="37">
        <v>70.3</v>
      </c>
      <c r="K31" s="37">
        <v>0</v>
      </c>
      <c r="L31" s="37">
        <v>10.8</v>
      </c>
      <c r="M31" s="37">
        <f t="shared" si="2"/>
        <v>185.60000000000002</v>
      </c>
      <c r="N31" s="37">
        <f>SUM(M31,D31)</f>
        <v>539.6</v>
      </c>
      <c r="P31" s="35"/>
    </row>
    <row r="32" spans="1:16" ht="15.95" customHeight="1" x14ac:dyDescent="0.15">
      <c r="A32" s="13"/>
      <c r="B32" s="19"/>
      <c r="C32" s="15" t="s">
        <v>19</v>
      </c>
      <c r="D32" s="38" t="s">
        <v>20</v>
      </c>
      <c r="E32" s="38">
        <f t="shared" ref="E32:L32" si="16">IF($M31=0,0,E31/$M31%)</f>
        <v>2.693965517241379</v>
      </c>
      <c r="F32" s="38">
        <f t="shared" si="16"/>
        <v>0</v>
      </c>
      <c r="G32" s="38">
        <f t="shared" si="16"/>
        <v>52.53232758620689</v>
      </c>
      <c r="H32" s="38">
        <f t="shared" si="16"/>
        <v>0</v>
      </c>
      <c r="I32" s="38">
        <f t="shared" si="16"/>
        <v>1.0775862068965516</v>
      </c>
      <c r="J32" s="38">
        <f t="shared" si="16"/>
        <v>37.877155172413786</v>
      </c>
      <c r="K32" s="38">
        <f t="shared" si="16"/>
        <v>0</v>
      </c>
      <c r="L32" s="38">
        <f t="shared" si="16"/>
        <v>5.818965517241379</v>
      </c>
      <c r="M32" s="37">
        <f t="shared" si="2"/>
        <v>99.999999999999986</v>
      </c>
      <c r="N32" s="38" t="s">
        <v>20</v>
      </c>
      <c r="P32" s="35"/>
    </row>
    <row r="33" spans="1:16" ht="15.95" customHeight="1" x14ac:dyDescent="0.15">
      <c r="A33" s="17"/>
      <c r="B33" s="18" t="s">
        <v>33</v>
      </c>
      <c r="C33" s="11" t="s">
        <v>18</v>
      </c>
      <c r="D33" s="37">
        <v>2.4</v>
      </c>
      <c r="E33" s="37">
        <v>0</v>
      </c>
      <c r="F33" s="37">
        <v>0</v>
      </c>
      <c r="G33" s="37">
        <v>0</v>
      </c>
      <c r="H33" s="37">
        <v>40.4</v>
      </c>
      <c r="I33" s="37">
        <v>0</v>
      </c>
      <c r="J33" s="37">
        <v>0</v>
      </c>
      <c r="K33" s="37">
        <v>0</v>
      </c>
      <c r="L33" s="37">
        <v>0</v>
      </c>
      <c r="M33" s="37">
        <f t="shared" si="2"/>
        <v>40.4</v>
      </c>
      <c r="N33" s="37">
        <f>SUM(M33,D33)</f>
        <v>42.8</v>
      </c>
      <c r="P33" s="35"/>
    </row>
    <row r="34" spans="1:16" ht="15.95" customHeight="1" x14ac:dyDescent="0.15">
      <c r="A34" s="13"/>
      <c r="B34" s="19"/>
      <c r="C34" s="15" t="s">
        <v>19</v>
      </c>
      <c r="D34" s="38" t="s">
        <v>20</v>
      </c>
      <c r="E34" s="38">
        <f t="shared" ref="E34:L34" si="17">IF($M33=0,0,E33/$M33%)</f>
        <v>0</v>
      </c>
      <c r="F34" s="38">
        <f t="shared" si="17"/>
        <v>0</v>
      </c>
      <c r="G34" s="38">
        <f t="shared" si="17"/>
        <v>0</v>
      </c>
      <c r="H34" s="38">
        <f t="shared" si="17"/>
        <v>100</v>
      </c>
      <c r="I34" s="38">
        <f t="shared" si="17"/>
        <v>0</v>
      </c>
      <c r="J34" s="38">
        <f t="shared" si="17"/>
        <v>0</v>
      </c>
      <c r="K34" s="38">
        <f t="shared" si="17"/>
        <v>0</v>
      </c>
      <c r="L34" s="38">
        <f t="shared" si="17"/>
        <v>0</v>
      </c>
      <c r="M34" s="37">
        <f t="shared" si="2"/>
        <v>100</v>
      </c>
      <c r="N34" s="38" t="s">
        <v>20</v>
      </c>
      <c r="P34" s="35"/>
    </row>
    <row r="35" spans="1:16" ht="15.95" customHeight="1" x14ac:dyDescent="0.15">
      <c r="A35" s="17"/>
      <c r="B35" s="18" t="s">
        <v>34</v>
      </c>
      <c r="C35" s="11" t="s">
        <v>18</v>
      </c>
      <c r="D35" s="37">
        <v>265.39999999999998</v>
      </c>
      <c r="E35" s="37">
        <v>39.299999999999997</v>
      </c>
      <c r="F35" s="37">
        <v>0</v>
      </c>
      <c r="G35" s="37">
        <v>688.40000000000009</v>
      </c>
      <c r="H35" s="37">
        <v>73.3</v>
      </c>
      <c r="I35" s="37">
        <v>165.1</v>
      </c>
      <c r="J35" s="37">
        <v>3.1</v>
      </c>
      <c r="K35" s="37">
        <v>0</v>
      </c>
      <c r="L35" s="37">
        <v>0</v>
      </c>
      <c r="M35" s="37">
        <f t="shared" si="2"/>
        <v>969.2</v>
      </c>
      <c r="N35" s="37">
        <f>SUM(M35,D35)</f>
        <v>1234.5999999999999</v>
      </c>
      <c r="P35" s="35"/>
    </row>
    <row r="36" spans="1:16" ht="15.95" customHeight="1" x14ac:dyDescent="0.15">
      <c r="A36" s="13"/>
      <c r="B36" s="19"/>
      <c r="C36" s="15" t="s">
        <v>19</v>
      </c>
      <c r="D36" s="38" t="s">
        <v>20</v>
      </c>
      <c r="E36" s="38">
        <f t="shared" ref="E36:L36" si="18">IF($M35=0,0,E35/$M35%)</f>
        <v>4.0548906314486173</v>
      </c>
      <c r="F36" s="38">
        <f t="shared" si="18"/>
        <v>0</v>
      </c>
      <c r="G36" s="38">
        <f t="shared" si="18"/>
        <v>71.027651671481649</v>
      </c>
      <c r="H36" s="38">
        <f t="shared" si="18"/>
        <v>7.5629385059843166</v>
      </c>
      <c r="I36" s="38">
        <f t="shared" si="18"/>
        <v>17.034667767230705</v>
      </c>
      <c r="J36" s="38">
        <f t="shared" si="18"/>
        <v>0.31985142385472554</v>
      </c>
      <c r="K36" s="38">
        <f t="shared" si="18"/>
        <v>0</v>
      </c>
      <c r="L36" s="38">
        <f t="shared" si="18"/>
        <v>0</v>
      </c>
      <c r="M36" s="37">
        <f t="shared" si="2"/>
        <v>100.00000000000001</v>
      </c>
      <c r="N36" s="38" t="s">
        <v>20</v>
      </c>
      <c r="P36" s="35"/>
    </row>
    <row r="37" spans="1:16" ht="15.95" customHeight="1" x14ac:dyDescent="0.15">
      <c r="A37" s="17"/>
      <c r="B37" s="18" t="s">
        <v>35</v>
      </c>
      <c r="C37" s="11" t="s">
        <v>18</v>
      </c>
      <c r="D37" s="37">
        <v>4005.8</v>
      </c>
      <c r="E37" s="37">
        <v>0</v>
      </c>
      <c r="F37" s="37">
        <v>64.3</v>
      </c>
      <c r="G37" s="37">
        <v>3949.6000000000004</v>
      </c>
      <c r="H37" s="37">
        <v>992.80000000000007</v>
      </c>
      <c r="I37" s="37">
        <v>3072.4</v>
      </c>
      <c r="J37" s="37">
        <v>75.400000000000006</v>
      </c>
      <c r="K37" s="37">
        <v>202</v>
      </c>
      <c r="L37" s="37">
        <v>249</v>
      </c>
      <c r="M37" s="37">
        <f t="shared" si="2"/>
        <v>8605.5</v>
      </c>
      <c r="N37" s="37">
        <f>SUM(M37,D37)</f>
        <v>12611.3</v>
      </c>
      <c r="P37" s="35"/>
    </row>
    <row r="38" spans="1:16" ht="15.95" customHeight="1" x14ac:dyDescent="0.15">
      <c r="A38" s="13"/>
      <c r="B38" s="19"/>
      <c r="C38" s="15" t="s">
        <v>19</v>
      </c>
      <c r="D38" s="38" t="s">
        <v>20</v>
      </c>
      <c r="E38" s="38">
        <f t="shared" ref="E38:L38" si="19">IF($M37=0,0,E37/$M37%)</f>
        <v>0</v>
      </c>
      <c r="F38" s="38">
        <f t="shared" si="19"/>
        <v>0.74719656033931781</v>
      </c>
      <c r="G38" s="38">
        <f t="shared" si="19"/>
        <v>45.896229155772474</v>
      </c>
      <c r="H38" s="38">
        <f t="shared" si="19"/>
        <v>11.536807855441287</v>
      </c>
      <c r="I38" s="38">
        <f t="shared" si="19"/>
        <v>35.702748242403111</v>
      </c>
      <c r="J38" s="38">
        <f t="shared" si="19"/>
        <v>0.87618383591888904</v>
      </c>
      <c r="K38" s="38">
        <f t="shared" si="19"/>
        <v>2.3473360060426471</v>
      </c>
      <c r="L38" s="38">
        <f t="shared" si="19"/>
        <v>2.8934983440822726</v>
      </c>
      <c r="M38" s="37">
        <f t="shared" si="2"/>
        <v>100.00000000000001</v>
      </c>
      <c r="N38" s="38" t="s">
        <v>20</v>
      </c>
      <c r="P38" s="35"/>
    </row>
    <row r="39" spans="1:16" ht="15.95" customHeight="1" x14ac:dyDescent="0.15">
      <c r="A39" s="17"/>
      <c r="B39" s="18" t="s">
        <v>36</v>
      </c>
      <c r="C39" s="11" t="s">
        <v>18</v>
      </c>
      <c r="D39" s="37">
        <v>657.2</v>
      </c>
      <c r="E39" s="37"/>
      <c r="F39" s="37"/>
      <c r="G39" s="37"/>
      <c r="H39" s="37"/>
      <c r="I39" s="37"/>
      <c r="J39" s="37"/>
      <c r="K39" s="37"/>
      <c r="L39" s="37"/>
      <c r="M39" s="37">
        <f t="shared" si="2"/>
        <v>0</v>
      </c>
      <c r="N39" s="37">
        <f>SUM(M39,D39)</f>
        <v>657.2</v>
      </c>
      <c r="P39" s="35"/>
    </row>
    <row r="40" spans="1:16" ht="15.95" customHeight="1" x14ac:dyDescent="0.15">
      <c r="A40" s="13"/>
      <c r="B40" s="19"/>
      <c r="C40" s="15" t="s">
        <v>19</v>
      </c>
      <c r="D40" s="38" t="s">
        <v>20</v>
      </c>
      <c r="E40" s="38">
        <f t="shared" ref="E40:L40" si="20">IF($M39=0,0,E39/$M39%)</f>
        <v>0</v>
      </c>
      <c r="F40" s="38">
        <f t="shared" si="20"/>
        <v>0</v>
      </c>
      <c r="G40" s="38">
        <f t="shared" si="20"/>
        <v>0</v>
      </c>
      <c r="H40" s="38">
        <f t="shared" si="20"/>
        <v>0</v>
      </c>
      <c r="I40" s="38">
        <f t="shared" si="20"/>
        <v>0</v>
      </c>
      <c r="J40" s="38">
        <f t="shared" si="20"/>
        <v>0</v>
      </c>
      <c r="K40" s="38">
        <f t="shared" si="20"/>
        <v>0</v>
      </c>
      <c r="L40" s="38">
        <f t="shared" si="20"/>
        <v>0</v>
      </c>
      <c r="M40" s="37">
        <f t="shared" si="2"/>
        <v>0</v>
      </c>
      <c r="N40" s="38" t="s">
        <v>20</v>
      </c>
      <c r="P40" s="35"/>
    </row>
    <row r="41" spans="1:16" ht="15.95" customHeight="1" x14ac:dyDescent="0.15">
      <c r="A41" s="17"/>
      <c r="B41" s="18" t="s">
        <v>37</v>
      </c>
      <c r="C41" s="11" t="s">
        <v>18</v>
      </c>
      <c r="D41" s="37">
        <v>1778.7</v>
      </c>
      <c r="E41" s="37">
        <v>0</v>
      </c>
      <c r="F41" s="37">
        <v>0</v>
      </c>
      <c r="G41" s="37">
        <v>2223.6</v>
      </c>
      <c r="H41" s="37">
        <v>0</v>
      </c>
      <c r="I41" s="37">
        <v>1179.5999999999999</v>
      </c>
      <c r="J41" s="37">
        <v>0</v>
      </c>
      <c r="K41" s="37">
        <v>0</v>
      </c>
      <c r="L41" s="37">
        <v>0.4</v>
      </c>
      <c r="M41" s="37">
        <f t="shared" si="2"/>
        <v>3403.6</v>
      </c>
      <c r="N41" s="37">
        <f>SUM(M41,D41)</f>
        <v>5182.3</v>
      </c>
      <c r="P41" s="35"/>
    </row>
    <row r="42" spans="1:16" ht="15.95" customHeight="1" x14ac:dyDescent="0.15">
      <c r="A42" s="13"/>
      <c r="B42" s="19"/>
      <c r="C42" s="15" t="s">
        <v>19</v>
      </c>
      <c r="D42" s="38" t="s">
        <v>20</v>
      </c>
      <c r="E42" s="38">
        <f t="shared" ref="E42:L42" si="21">IF($M41=0,0,E41/$M41%)</f>
        <v>0</v>
      </c>
      <c r="F42" s="38">
        <f t="shared" si="21"/>
        <v>0</v>
      </c>
      <c r="G42" s="38">
        <f t="shared" si="21"/>
        <v>65.330826184040419</v>
      </c>
      <c r="H42" s="38">
        <f t="shared" si="21"/>
        <v>0</v>
      </c>
      <c r="I42" s="38">
        <f t="shared" si="21"/>
        <v>34.657421553649073</v>
      </c>
      <c r="J42" s="38">
        <f t="shared" si="21"/>
        <v>0</v>
      </c>
      <c r="K42" s="38">
        <f t="shared" si="21"/>
        <v>0</v>
      </c>
      <c r="L42" s="38">
        <f t="shared" si="21"/>
        <v>1.175226231049477E-2</v>
      </c>
      <c r="M42" s="37">
        <f t="shared" si="2"/>
        <v>99.999999999999986</v>
      </c>
      <c r="N42" s="38" t="s">
        <v>20</v>
      </c>
      <c r="P42" s="35"/>
    </row>
    <row r="43" spans="1:16" ht="15.95" customHeight="1" x14ac:dyDescent="0.15">
      <c r="A43" s="17"/>
      <c r="B43" s="18" t="s">
        <v>38</v>
      </c>
      <c r="C43" s="11" t="s">
        <v>18</v>
      </c>
      <c r="D43" s="37">
        <v>132.80000000000001</v>
      </c>
      <c r="E43" s="37">
        <v>0</v>
      </c>
      <c r="F43" s="37">
        <v>0</v>
      </c>
      <c r="G43" s="37">
        <v>125.7</v>
      </c>
      <c r="H43" s="37">
        <v>127.1</v>
      </c>
      <c r="I43" s="37">
        <v>276</v>
      </c>
      <c r="J43" s="37">
        <v>10.5</v>
      </c>
      <c r="K43" s="37">
        <v>0</v>
      </c>
      <c r="L43" s="37">
        <v>0</v>
      </c>
      <c r="M43" s="37">
        <f t="shared" si="2"/>
        <v>539.29999999999995</v>
      </c>
      <c r="N43" s="37">
        <f>SUM(M43,D43)</f>
        <v>672.09999999999991</v>
      </c>
      <c r="P43" s="35"/>
    </row>
    <row r="44" spans="1:16" ht="15.95" customHeight="1" x14ac:dyDescent="0.15">
      <c r="A44" s="13"/>
      <c r="B44" s="19"/>
      <c r="C44" s="15" t="s">
        <v>19</v>
      </c>
      <c r="D44" s="38" t="s">
        <v>20</v>
      </c>
      <c r="E44" s="38">
        <f t="shared" ref="E44:L44" si="22">IF($M43=0,0,E43/$M43%)</f>
        <v>0</v>
      </c>
      <c r="F44" s="38">
        <f t="shared" si="22"/>
        <v>0</v>
      </c>
      <c r="G44" s="38">
        <f t="shared" si="22"/>
        <v>23.307991841275729</v>
      </c>
      <c r="H44" s="38">
        <f t="shared" si="22"/>
        <v>23.567587613573149</v>
      </c>
      <c r="I44" s="38">
        <f t="shared" si="22"/>
        <v>51.177452252920453</v>
      </c>
      <c r="J44" s="38">
        <f t="shared" si="22"/>
        <v>1.9469682922306695</v>
      </c>
      <c r="K44" s="38">
        <f t="shared" si="22"/>
        <v>0</v>
      </c>
      <c r="L44" s="38">
        <f t="shared" si="22"/>
        <v>0</v>
      </c>
      <c r="M44" s="37">
        <f t="shared" si="2"/>
        <v>99.999999999999986</v>
      </c>
      <c r="N44" s="38" t="s">
        <v>20</v>
      </c>
      <c r="P44" s="35"/>
    </row>
    <row r="45" spans="1:16" ht="15.95" customHeight="1" x14ac:dyDescent="0.15">
      <c r="A45" s="17"/>
      <c r="B45" s="18" t="s">
        <v>39</v>
      </c>
      <c r="C45" s="11" t="s">
        <v>18</v>
      </c>
      <c r="D45" s="37">
        <v>205</v>
      </c>
      <c r="E45" s="37">
        <v>0</v>
      </c>
      <c r="F45" s="37">
        <v>0</v>
      </c>
      <c r="G45" s="37">
        <v>1.9000000000000001</v>
      </c>
      <c r="H45" s="37">
        <v>0.2</v>
      </c>
      <c r="I45" s="37">
        <v>0.1</v>
      </c>
      <c r="J45" s="37">
        <v>0</v>
      </c>
      <c r="K45" s="37">
        <v>0</v>
      </c>
      <c r="L45" s="37">
        <v>0</v>
      </c>
      <c r="M45" s="37">
        <f t="shared" si="2"/>
        <v>2.2000000000000002</v>
      </c>
      <c r="N45" s="37">
        <f>SUM(M45,D45)</f>
        <v>207.2</v>
      </c>
      <c r="P45" s="35"/>
    </row>
    <row r="46" spans="1:16" ht="15.95" customHeight="1" x14ac:dyDescent="0.15">
      <c r="A46" s="13"/>
      <c r="B46" s="19"/>
      <c r="C46" s="15" t="s">
        <v>19</v>
      </c>
      <c r="D46" s="38" t="s">
        <v>20</v>
      </c>
      <c r="E46" s="38">
        <f t="shared" ref="E46:L46" si="23">IF($M45=0,0,E45/$M45%)</f>
        <v>0</v>
      </c>
      <c r="F46" s="38">
        <f t="shared" si="23"/>
        <v>0</v>
      </c>
      <c r="G46" s="38">
        <f t="shared" si="23"/>
        <v>86.36363636363636</v>
      </c>
      <c r="H46" s="38">
        <f t="shared" si="23"/>
        <v>9.0909090909090899</v>
      </c>
      <c r="I46" s="38">
        <f t="shared" si="23"/>
        <v>4.545454545454545</v>
      </c>
      <c r="J46" s="38">
        <f t="shared" si="23"/>
        <v>0</v>
      </c>
      <c r="K46" s="38">
        <f t="shared" si="23"/>
        <v>0</v>
      </c>
      <c r="L46" s="38">
        <f t="shared" si="23"/>
        <v>0</v>
      </c>
      <c r="M46" s="37">
        <f t="shared" si="2"/>
        <v>100</v>
      </c>
      <c r="N46" s="38" t="s">
        <v>20</v>
      </c>
      <c r="P46" s="35"/>
    </row>
    <row r="47" spans="1:16" ht="15.95" customHeight="1" x14ac:dyDescent="0.15">
      <c r="A47" s="17"/>
      <c r="B47" s="18" t="s">
        <v>40</v>
      </c>
      <c r="C47" s="11" t="s">
        <v>18</v>
      </c>
      <c r="D47" s="37">
        <v>777.2</v>
      </c>
      <c r="E47" s="37">
        <v>0</v>
      </c>
      <c r="F47" s="37">
        <v>0</v>
      </c>
      <c r="G47" s="37">
        <v>50.5</v>
      </c>
      <c r="H47" s="37">
        <v>4.3</v>
      </c>
      <c r="I47" s="37">
        <v>85.9</v>
      </c>
      <c r="J47" s="37">
        <v>0</v>
      </c>
      <c r="K47" s="37">
        <v>8.6999999999999993</v>
      </c>
      <c r="L47" s="37">
        <v>0</v>
      </c>
      <c r="M47" s="37">
        <f t="shared" si="2"/>
        <v>149.39999999999998</v>
      </c>
      <c r="N47" s="37">
        <f>SUM(M47,D47)</f>
        <v>926.6</v>
      </c>
      <c r="P47" s="35"/>
    </row>
    <row r="48" spans="1:16" ht="15.95" customHeight="1" x14ac:dyDescent="0.15">
      <c r="A48" s="13"/>
      <c r="B48" s="19"/>
      <c r="C48" s="15" t="s">
        <v>19</v>
      </c>
      <c r="D48" s="38" t="s">
        <v>20</v>
      </c>
      <c r="E48" s="38">
        <f t="shared" ref="E48:L48" si="24">IF($M47=0,0,E47/$M47%)</f>
        <v>0</v>
      </c>
      <c r="F48" s="38">
        <f t="shared" si="24"/>
        <v>0</v>
      </c>
      <c r="G48" s="38">
        <f t="shared" si="24"/>
        <v>33.801874163319951</v>
      </c>
      <c r="H48" s="38">
        <f t="shared" si="24"/>
        <v>2.8781793842034809</v>
      </c>
      <c r="I48" s="38">
        <f t="shared" si="24"/>
        <v>57.496653279785825</v>
      </c>
      <c r="J48" s="38">
        <f t="shared" si="24"/>
        <v>0</v>
      </c>
      <c r="K48" s="38">
        <f t="shared" si="24"/>
        <v>5.8232931726907635</v>
      </c>
      <c r="L48" s="38">
        <f t="shared" si="24"/>
        <v>0</v>
      </c>
      <c r="M48" s="37">
        <f t="shared" si="2"/>
        <v>100.00000000000003</v>
      </c>
      <c r="N48" s="38" t="s">
        <v>20</v>
      </c>
      <c r="P48" s="35"/>
    </row>
    <row r="49" spans="1:16" ht="15.95" customHeight="1" x14ac:dyDescent="0.15">
      <c r="A49" s="17"/>
      <c r="B49" s="18" t="s">
        <v>41</v>
      </c>
      <c r="C49" s="11" t="s">
        <v>18</v>
      </c>
      <c r="D49" s="37">
        <v>1.5</v>
      </c>
      <c r="E49" s="37">
        <v>0</v>
      </c>
      <c r="F49" s="37">
        <v>0</v>
      </c>
      <c r="G49" s="37">
        <v>0</v>
      </c>
      <c r="H49" s="37">
        <v>0</v>
      </c>
      <c r="I49" s="37">
        <v>2.5</v>
      </c>
      <c r="J49" s="37">
        <v>0</v>
      </c>
      <c r="K49" s="37">
        <v>0</v>
      </c>
      <c r="L49" s="37">
        <v>2.5</v>
      </c>
      <c r="M49" s="37">
        <f t="shared" si="2"/>
        <v>5</v>
      </c>
      <c r="N49" s="37">
        <f>SUM(M49,D49)</f>
        <v>6.5</v>
      </c>
      <c r="P49" s="35"/>
    </row>
    <row r="50" spans="1:16" ht="15.95" customHeight="1" x14ac:dyDescent="0.15">
      <c r="A50" s="13"/>
      <c r="B50" s="19"/>
      <c r="C50" s="15" t="s">
        <v>19</v>
      </c>
      <c r="D50" s="38" t="s">
        <v>20</v>
      </c>
      <c r="E50" s="38">
        <f t="shared" ref="E50:L50" si="25">IF($M49=0,0,E49/$M49%)</f>
        <v>0</v>
      </c>
      <c r="F50" s="38">
        <f t="shared" si="25"/>
        <v>0</v>
      </c>
      <c r="G50" s="38">
        <f t="shared" si="25"/>
        <v>0</v>
      </c>
      <c r="H50" s="38">
        <f t="shared" si="25"/>
        <v>0</v>
      </c>
      <c r="I50" s="38">
        <f t="shared" si="25"/>
        <v>50</v>
      </c>
      <c r="J50" s="38">
        <f t="shared" si="25"/>
        <v>0</v>
      </c>
      <c r="K50" s="38">
        <f t="shared" si="25"/>
        <v>0</v>
      </c>
      <c r="L50" s="38">
        <f t="shared" si="25"/>
        <v>50</v>
      </c>
      <c r="M50" s="37">
        <f t="shared" si="2"/>
        <v>100</v>
      </c>
      <c r="N50" s="38" t="s">
        <v>20</v>
      </c>
      <c r="P50" s="35"/>
    </row>
    <row r="51" spans="1:16" ht="15.95" customHeight="1" x14ac:dyDescent="0.15">
      <c r="A51" s="17"/>
      <c r="B51" s="18" t="s">
        <v>42</v>
      </c>
      <c r="C51" s="11" t="s">
        <v>18</v>
      </c>
      <c r="D51" s="37">
        <v>110.5</v>
      </c>
      <c r="E51" s="37"/>
      <c r="F51" s="37"/>
      <c r="G51" s="37"/>
      <c r="H51" s="37"/>
      <c r="I51" s="37"/>
      <c r="J51" s="37"/>
      <c r="K51" s="37"/>
      <c r="L51" s="37"/>
      <c r="M51" s="37">
        <f t="shared" si="2"/>
        <v>0</v>
      </c>
      <c r="N51" s="37">
        <f>SUM(M51,D51)</f>
        <v>110.5</v>
      </c>
      <c r="P51" s="35"/>
    </row>
    <row r="52" spans="1:16" ht="15.95" customHeight="1" x14ac:dyDescent="0.15">
      <c r="A52" s="13"/>
      <c r="B52" s="19"/>
      <c r="C52" s="15" t="s">
        <v>19</v>
      </c>
      <c r="D52" s="38" t="s">
        <v>20</v>
      </c>
      <c r="E52" s="38">
        <f t="shared" ref="E52:L52" si="26">IF($M51=0,0,E51/$M51%)</f>
        <v>0</v>
      </c>
      <c r="F52" s="38">
        <f t="shared" si="26"/>
        <v>0</v>
      </c>
      <c r="G52" s="38">
        <f t="shared" si="26"/>
        <v>0</v>
      </c>
      <c r="H52" s="38">
        <f t="shared" si="26"/>
        <v>0</v>
      </c>
      <c r="I52" s="38">
        <f t="shared" si="26"/>
        <v>0</v>
      </c>
      <c r="J52" s="38">
        <f t="shared" si="26"/>
        <v>0</v>
      </c>
      <c r="K52" s="38">
        <f t="shared" si="26"/>
        <v>0</v>
      </c>
      <c r="L52" s="38">
        <f t="shared" si="26"/>
        <v>0</v>
      </c>
      <c r="M52" s="37">
        <f t="shared" si="2"/>
        <v>0</v>
      </c>
      <c r="N52" s="38" t="s">
        <v>20</v>
      </c>
      <c r="P52" s="35"/>
    </row>
    <row r="53" spans="1:16" ht="15.95" customHeight="1" x14ac:dyDescent="0.15">
      <c r="A53" s="17"/>
      <c r="B53" s="18" t="s">
        <v>43</v>
      </c>
      <c r="C53" s="11" t="s">
        <v>18</v>
      </c>
      <c r="D53" s="37">
        <v>571.29999999999995</v>
      </c>
      <c r="E53" s="37">
        <v>0</v>
      </c>
      <c r="F53" s="37">
        <v>0</v>
      </c>
      <c r="G53" s="37">
        <v>136</v>
      </c>
      <c r="H53" s="37">
        <v>113.19999999999999</v>
      </c>
      <c r="I53" s="37">
        <v>373.1</v>
      </c>
      <c r="J53" s="37">
        <v>0</v>
      </c>
      <c r="K53" s="37">
        <v>0</v>
      </c>
      <c r="L53" s="37">
        <v>0</v>
      </c>
      <c r="M53" s="37">
        <f t="shared" si="2"/>
        <v>622.29999999999995</v>
      </c>
      <c r="N53" s="37">
        <f>SUM(M53,D53)</f>
        <v>1193.5999999999999</v>
      </c>
      <c r="P53" s="35"/>
    </row>
    <row r="54" spans="1:16" ht="15.95" customHeight="1" x14ac:dyDescent="0.15">
      <c r="A54" s="13"/>
      <c r="B54" s="19"/>
      <c r="C54" s="15" t="s">
        <v>19</v>
      </c>
      <c r="D54" s="38" t="s">
        <v>20</v>
      </c>
      <c r="E54" s="38">
        <f t="shared" ref="E54:L54" si="27">IF($M53=0,0,E53/$M53%)</f>
        <v>0</v>
      </c>
      <c r="F54" s="38">
        <f t="shared" si="27"/>
        <v>0</v>
      </c>
      <c r="G54" s="38">
        <f t="shared" si="27"/>
        <v>21.854411055760888</v>
      </c>
      <c r="H54" s="38">
        <f t="shared" si="27"/>
        <v>18.190583319942149</v>
      </c>
      <c r="I54" s="38">
        <f t="shared" si="27"/>
        <v>59.955005624296966</v>
      </c>
      <c r="J54" s="38">
        <f t="shared" si="27"/>
        <v>0</v>
      </c>
      <c r="K54" s="38">
        <f t="shared" si="27"/>
        <v>0</v>
      </c>
      <c r="L54" s="38">
        <f t="shared" si="27"/>
        <v>0</v>
      </c>
      <c r="M54" s="37">
        <f t="shared" si="2"/>
        <v>100</v>
      </c>
      <c r="N54" s="38" t="s">
        <v>20</v>
      </c>
      <c r="P54" s="35"/>
    </row>
    <row r="55" spans="1:16" ht="15.95" customHeight="1" x14ac:dyDescent="0.15">
      <c r="A55" s="17"/>
      <c r="B55" s="18" t="s">
        <v>44</v>
      </c>
      <c r="C55" s="11" t="s">
        <v>18</v>
      </c>
      <c r="D55" s="37">
        <v>269</v>
      </c>
      <c r="E55" s="37">
        <v>135.19999999999999</v>
      </c>
      <c r="F55" s="37">
        <v>0</v>
      </c>
      <c r="G55" s="37">
        <v>786.7</v>
      </c>
      <c r="H55" s="37">
        <v>264.3</v>
      </c>
      <c r="I55" s="37">
        <v>31.9</v>
      </c>
      <c r="J55" s="37">
        <v>4.9000000000000004</v>
      </c>
      <c r="K55" s="37">
        <v>0</v>
      </c>
      <c r="L55" s="37">
        <v>0</v>
      </c>
      <c r="M55" s="37">
        <f t="shared" si="2"/>
        <v>1223.0000000000002</v>
      </c>
      <c r="N55" s="37">
        <f>SUM(M55,D55)</f>
        <v>1492.0000000000002</v>
      </c>
      <c r="P55" s="35"/>
    </row>
    <row r="56" spans="1:16" ht="15.95" customHeight="1" x14ac:dyDescent="0.15">
      <c r="A56" s="13"/>
      <c r="B56" s="19"/>
      <c r="C56" s="15" t="s">
        <v>19</v>
      </c>
      <c r="D56" s="38" t="s">
        <v>20</v>
      </c>
      <c r="E56" s="38">
        <f t="shared" ref="E56:L56" si="28">IF($M55=0,0,E55/$M55%)</f>
        <v>11.054783319705638</v>
      </c>
      <c r="F56" s="38">
        <f t="shared" si="28"/>
        <v>0</v>
      </c>
      <c r="G56" s="38">
        <f t="shared" si="28"/>
        <v>64.325429272281269</v>
      </c>
      <c r="H56" s="38">
        <f t="shared" si="28"/>
        <v>21.610793131643497</v>
      </c>
      <c r="I56" s="38">
        <f t="shared" si="28"/>
        <v>2.6083401471790673</v>
      </c>
      <c r="J56" s="38">
        <f t="shared" si="28"/>
        <v>0.40065412919051507</v>
      </c>
      <c r="K56" s="38">
        <f t="shared" si="28"/>
        <v>0</v>
      </c>
      <c r="L56" s="38">
        <f t="shared" si="28"/>
        <v>0</v>
      </c>
      <c r="M56" s="37">
        <f t="shared" si="2"/>
        <v>99.999999999999972</v>
      </c>
      <c r="N56" s="38" t="s">
        <v>20</v>
      </c>
      <c r="P56" s="35"/>
    </row>
    <row r="57" spans="1:16" ht="15.95" customHeight="1" x14ac:dyDescent="0.15">
      <c r="A57" s="17"/>
      <c r="B57" s="18" t="s">
        <v>45</v>
      </c>
      <c r="C57" s="11" t="s">
        <v>18</v>
      </c>
      <c r="D57" s="37">
        <v>6.1</v>
      </c>
      <c r="E57" s="37"/>
      <c r="F57" s="37"/>
      <c r="G57" s="37"/>
      <c r="H57" s="37"/>
      <c r="I57" s="37"/>
      <c r="J57" s="37"/>
      <c r="K57" s="37"/>
      <c r="L57" s="37"/>
      <c r="M57" s="37">
        <f t="shared" si="2"/>
        <v>0</v>
      </c>
      <c r="N57" s="37">
        <f>SUM(M57,D57)</f>
        <v>6.1</v>
      </c>
      <c r="P57" s="35"/>
    </row>
    <row r="58" spans="1:16" ht="15.95" customHeight="1" x14ac:dyDescent="0.15">
      <c r="A58" s="13"/>
      <c r="B58" s="19"/>
      <c r="C58" s="15" t="s">
        <v>19</v>
      </c>
      <c r="D58" s="38" t="s">
        <v>20</v>
      </c>
      <c r="E58" s="38">
        <f t="shared" ref="E58:L58" si="29">IF($M57=0,0,E57/$M57%)</f>
        <v>0</v>
      </c>
      <c r="F58" s="38">
        <f t="shared" si="29"/>
        <v>0</v>
      </c>
      <c r="G58" s="38">
        <f t="shared" si="29"/>
        <v>0</v>
      </c>
      <c r="H58" s="38">
        <f t="shared" si="29"/>
        <v>0</v>
      </c>
      <c r="I58" s="38">
        <f t="shared" si="29"/>
        <v>0</v>
      </c>
      <c r="J58" s="38">
        <f t="shared" si="29"/>
        <v>0</v>
      </c>
      <c r="K58" s="38">
        <f t="shared" si="29"/>
        <v>0</v>
      </c>
      <c r="L58" s="38">
        <f t="shared" si="29"/>
        <v>0</v>
      </c>
      <c r="M58" s="37">
        <f t="shared" si="2"/>
        <v>0</v>
      </c>
      <c r="N58" s="38" t="s">
        <v>20</v>
      </c>
      <c r="P58" s="35"/>
    </row>
    <row r="59" spans="1:16" ht="15.95" customHeight="1" x14ac:dyDescent="0.15">
      <c r="A59" s="17"/>
      <c r="B59" s="18" t="s">
        <v>46</v>
      </c>
      <c r="C59" s="11" t="s">
        <v>18</v>
      </c>
      <c r="D59" s="37">
        <v>75.599999999999994</v>
      </c>
      <c r="E59" s="37">
        <v>0</v>
      </c>
      <c r="F59" s="37">
        <v>0</v>
      </c>
      <c r="G59" s="37">
        <v>15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f t="shared" si="2"/>
        <v>15</v>
      </c>
      <c r="N59" s="37">
        <f>SUM(M59,D59)</f>
        <v>90.6</v>
      </c>
      <c r="P59" s="35"/>
    </row>
    <row r="60" spans="1:16" ht="15.95" customHeight="1" x14ac:dyDescent="0.15">
      <c r="A60" s="13"/>
      <c r="B60" s="19"/>
      <c r="C60" s="15" t="s">
        <v>19</v>
      </c>
      <c r="D60" s="38" t="s">
        <v>20</v>
      </c>
      <c r="E60" s="38">
        <f t="shared" ref="E60:L60" si="30">IF($M59=0,0,E59/$M59%)</f>
        <v>0</v>
      </c>
      <c r="F60" s="38">
        <f t="shared" si="30"/>
        <v>0</v>
      </c>
      <c r="G60" s="38">
        <f t="shared" si="30"/>
        <v>100</v>
      </c>
      <c r="H60" s="38">
        <f t="shared" si="30"/>
        <v>0</v>
      </c>
      <c r="I60" s="38">
        <f t="shared" si="30"/>
        <v>0</v>
      </c>
      <c r="J60" s="38">
        <f t="shared" si="30"/>
        <v>0</v>
      </c>
      <c r="K60" s="38">
        <f t="shared" si="30"/>
        <v>0</v>
      </c>
      <c r="L60" s="38">
        <f t="shared" si="30"/>
        <v>0</v>
      </c>
      <c r="M60" s="37">
        <f t="shared" si="2"/>
        <v>100</v>
      </c>
      <c r="N60" s="38" t="s">
        <v>20</v>
      </c>
      <c r="P60" s="35"/>
    </row>
    <row r="61" spans="1:16" ht="15.95" customHeight="1" x14ac:dyDescent="0.15">
      <c r="A61" s="17"/>
      <c r="B61" s="18" t="s">
        <v>47</v>
      </c>
      <c r="C61" s="11" t="s">
        <v>18</v>
      </c>
      <c r="D61" s="37"/>
      <c r="E61" s="37"/>
      <c r="F61" s="37"/>
      <c r="G61" s="37"/>
      <c r="H61" s="37"/>
      <c r="I61" s="37"/>
      <c r="J61" s="37"/>
      <c r="K61" s="37"/>
      <c r="L61" s="37"/>
      <c r="M61" s="37">
        <f t="shared" si="2"/>
        <v>0</v>
      </c>
      <c r="N61" s="37">
        <f>SUM(M61,D61)</f>
        <v>0</v>
      </c>
      <c r="P61" s="35"/>
    </row>
    <row r="62" spans="1:16" ht="15.95" customHeight="1" x14ac:dyDescent="0.15">
      <c r="A62" s="13"/>
      <c r="B62" s="19"/>
      <c r="C62" s="15" t="s">
        <v>19</v>
      </c>
      <c r="D62" s="38" t="s">
        <v>20</v>
      </c>
      <c r="E62" s="38">
        <f t="shared" ref="E62:L62" si="31">IF($M61=0,0,E61/$M61%)</f>
        <v>0</v>
      </c>
      <c r="F62" s="38">
        <f t="shared" si="31"/>
        <v>0</v>
      </c>
      <c r="G62" s="38">
        <f t="shared" si="31"/>
        <v>0</v>
      </c>
      <c r="H62" s="38">
        <f t="shared" si="31"/>
        <v>0</v>
      </c>
      <c r="I62" s="38">
        <f t="shared" si="31"/>
        <v>0</v>
      </c>
      <c r="J62" s="38">
        <f t="shared" si="31"/>
        <v>0</v>
      </c>
      <c r="K62" s="38">
        <f t="shared" si="31"/>
        <v>0</v>
      </c>
      <c r="L62" s="38">
        <f t="shared" si="31"/>
        <v>0</v>
      </c>
      <c r="M62" s="37">
        <f t="shared" si="2"/>
        <v>0</v>
      </c>
      <c r="N62" s="38" t="s">
        <v>20</v>
      </c>
      <c r="P62" s="35"/>
    </row>
    <row r="63" spans="1:16" ht="15.95" customHeight="1" x14ac:dyDescent="0.15">
      <c r="A63" s="17"/>
      <c r="B63" s="18" t="s">
        <v>48</v>
      </c>
      <c r="C63" s="11" t="s">
        <v>18</v>
      </c>
      <c r="D63" s="37">
        <v>34</v>
      </c>
      <c r="E63" s="37"/>
      <c r="F63" s="37"/>
      <c r="G63" s="37"/>
      <c r="H63" s="37"/>
      <c r="I63" s="37"/>
      <c r="J63" s="37"/>
      <c r="K63" s="37"/>
      <c r="L63" s="37"/>
      <c r="M63" s="37">
        <f t="shared" si="2"/>
        <v>0</v>
      </c>
      <c r="N63" s="37">
        <f>SUM(M63,D63)</f>
        <v>34</v>
      </c>
      <c r="P63" s="35"/>
    </row>
    <row r="64" spans="1:16" ht="15.95" customHeight="1" x14ac:dyDescent="0.15">
      <c r="A64" s="13"/>
      <c r="B64" s="19"/>
      <c r="C64" s="15" t="s">
        <v>19</v>
      </c>
      <c r="D64" s="38" t="s">
        <v>20</v>
      </c>
      <c r="E64" s="38">
        <f t="shared" ref="E64:L64" si="32">IF($M63=0,0,E63/$M63%)</f>
        <v>0</v>
      </c>
      <c r="F64" s="38">
        <f t="shared" si="32"/>
        <v>0</v>
      </c>
      <c r="G64" s="38">
        <f t="shared" si="32"/>
        <v>0</v>
      </c>
      <c r="H64" s="38">
        <f t="shared" si="32"/>
        <v>0</v>
      </c>
      <c r="I64" s="38">
        <f t="shared" si="32"/>
        <v>0</v>
      </c>
      <c r="J64" s="38">
        <f t="shared" si="32"/>
        <v>0</v>
      </c>
      <c r="K64" s="38">
        <f t="shared" si="32"/>
        <v>0</v>
      </c>
      <c r="L64" s="38">
        <f t="shared" si="32"/>
        <v>0</v>
      </c>
      <c r="M64" s="37">
        <f t="shared" si="2"/>
        <v>0</v>
      </c>
      <c r="N64" s="38" t="s">
        <v>20</v>
      </c>
      <c r="P64" s="35"/>
    </row>
    <row r="65" spans="1:16" ht="15.95" customHeight="1" x14ac:dyDescent="0.15">
      <c r="A65" s="17"/>
      <c r="B65" s="18" t="s">
        <v>49</v>
      </c>
      <c r="C65" s="11" t="s">
        <v>18</v>
      </c>
      <c r="D65" s="37">
        <v>530.9</v>
      </c>
      <c r="E65" s="37">
        <v>0</v>
      </c>
      <c r="F65" s="37">
        <v>0</v>
      </c>
      <c r="G65" s="37">
        <v>1.2</v>
      </c>
      <c r="H65" s="37"/>
      <c r="I65" s="37"/>
      <c r="J65" s="37"/>
      <c r="K65" s="37"/>
      <c r="L65" s="37"/>
      <c r="M65" s="37">
        <f t="shared" si="2"/>
        <v>1.2</v>
      </c>
      <c r="N65" s="37">
        <f>SUM(M65,D65)</f>
        <v>532.1</v>
      </c>
      <c r="P65" s="35"/>
    </row>
    <row r="66" spans="1:16" ht="15.95" customHeight="1" x14ac:dyDescent="0.15">
      <c r="A66" s="13"/>
      <c r="B66" s="19"/>
      <c r="C66" s="15" t="s">
        <v>19</v>
      </c>
      <c r="D66" s="38" t="s">
        <v>20</v>
      </c>
      <c r="E66" s="38">
        <f t="shared" ref="E66:L66" si="33">IF($M65=0,0,E65/$M65%)</f>
        <v>0</v>
      </c>
      <c r="F66" s="38">
        <f t="shared" si="33"/>
        <v>0</v>
      </c>
      <c r="G66" s="38">
        <f t="shared" si="33"/>
        <v>100</v>
      </c>
      <c r="H66" s="38">
        <f t="shared" si="33"/>
        <v>0</v>
      </c>
      <c r="I66" s="38">
        <f t="shared" si="33"/>
        <v>0</v>
      </c>
      <c r="J66" s="38">
        <f t="shared" si="33"/>
        <v>0</v>
      </c>
      <c r="K66" s="38">
        <f t="shared" si="33"/>
        <v>0</v>
      </c>
      <c r="L66" s="38">
        <f t="shared" si="33"/>
        <v>0</v>
      </c>
      <c r="M66" s="37">
        <f t="shared" si="2"/>
        <v>100</v>
      </c>
      <c r="N66" s="38" t="s">
        <v>20</v>
      </c>
      <c r="P66" s="35"/>
    </row>
    <row r="67" spans="1:16" ht="15.95" customHeight="1" x14ac:dyDescent="0.15">
      <c r="A67" s="17"/>
      <c r="B67" s="18" t="s">
        <v>50</v>
      </c>
      <c r="C67" s="11" t="s">
        <v>18</v>
      </c>
      <c r="D67" s="37">
        <v>1430</v>
      </c>
      <c r="E67" s="37">
        <v>86</v>
      </c>
      <c r="F67" s="37">
        <v>49.5</v>
      </c>
      <c r="G67" s="37">
        <v>307.5</v>
      </c>
      <c r="H67" s="37">
        <v>109</v>
      </c>
      <c r="I67" s="37">
        <v>11.3</v>
      </c>
      <c r="J67" s="37">
        <v>0</v>
      </c>
      <c r="K67" s="37">
        <v>0</v>
      </c>
      <c r="L67" s="37">
        <v>0</v>
      </c>
      <c r="M67" s="37">
        <f t="shared" si="2"/>
        <v>563.29999999999995</v>
      </c>
      <c r="N67" s="37">
        <f>SUM(M67,D67)</f>
        <v>1993.3</v>
      </c>
      <c r="P67" s="35"/>
    </row>
    <row r="68" spans="1:16" ht="15.95" customHeight="1" x14ac:dyDescent="0.15">
      <c r="A68" s="13"/>
      <c r="B68" s="19"/>
      <c r="C68" s="15" t="s">
        <v>19</v>
      </c>
      <c r="D68" s="38" t="s">
        <v>20</v>
      </c>
      <c r="E68" s="38">
        <f t="shared" ref="E68:L68" si="34">IF($M67=0,0,E67/$M67%)</f>
        <v>15.267175572519086</v>
      </c>
      <c r="F68" s="38">
        <f t="shared" si="34"/>
        <v>8.7875022190662175</v>
      </c>
      <c r="G68" s="38">
        <f t="shared" si="34"/>
        <v>54.589028936623478</v>
      </c>
      <c r="H68" s="38">
        <f t="shared" si="34"/>
        <v>19.350257411681167</v>
      </c>
      <c r="I68" s="38">
        <f t="shared" si="34"/>
        <v>2.0060358601100661</v>
      </c>
      <c r="J68" s="38">
        <f t="shared" si="34"/>
        <v>0</v>
      </c>
      <c r="K68" s="38">
        <f t="shared" si="34"/>
        <v>0</v>
      </c>
      <c r="L68" s="38">
        <f t="shared" si="34"/>
        <v>0</v>
      </c>
      <c r="M68" s="37">
        <f t="shared" si="2"/>
        <v>100.00000000000001</v>
      </c>
      <c r="N68" s="38" t="s">
        <v>20</v>
      </c>
      <c r="P68" s="35"/>
    </row>
    <row r="69" spans="1:16" ht="15.95" customHeight="1" x14ac:dyDescent="0.15">
      <c r="A69" s="17"/>
      <c r="B69" s="18" t="s">
        <v>51</v>
      </c>
      <c r="C69" s="11" t="s">
        <v>18</v>
      </c>
      <c r="D69" s="37">
        <v>46.7</v>
      </c>
      <c r="E69" s="37">
        <v>0</v>
      </c>
      <c r="F69" s="37">
        <v>0</v>
      </c>
      <c r="G69" s="37">
        <v>3.7</v>
      </c>
      <c r="H69" s="37">
        <v>0</v>
      </c>
      <c r="I69" s="37">
        <v>17</v>
      </c>
      <c r="J69" s="37">
        <v>0</v>
      </c>
      <c r="K69" s="37">
        <v>0</v>
      </c>
      <c r="L69" s="37">
        <v>0</v>
      </c>
      <c r="M69" s="37">
        <f t="shared" si="2"/>
        <v>20.7</v>
      </c>
      <c r="N69" s="37">
        <f>SUM(M69,D69)</f>
        <v>67.400000000000006</v>
      </c>
      <c r="P69" s="35"/>
    </row>
    <row r="70" spans="1:16" ht="15.95" customHeight="1" x14ac:dyDescent="0.15">
      <c r="A70" s="13"/>
      <c r="B70" s="19"/>
      <c r="C70" s="15" t="s">
        <v>19</v>
      </c>
      <c r="D70" s="38" t="s">
        <v>20</v>
      </c>
      <c r="E70" s="38">
        <f t="shared" ref="E70:L70" si="35">IF($M69=0,0,E69/$M69%)</f>
        <v>0</v>
      </c>
      <c r="F70" s="38">
        <f t="shared" si="35"/>
        <v>0</v>
      </c>
      <c r="G70" s="38">
        <f t="shared" si="35"/>
        <v>17.874396135265702</v>
      </c>
      <c r="H70" s="38">
        <f t="shared" si="35"/>
        <v>0</v>
      </c>
      <c r="I70" s="38">
        <f t="shared" si="35"/>
        <v>82.125603864734302</v>
      </c>
      <c r="J70" s="38">
        <f t="shared" si="35"/>
        <v>0</v>
      </c>
      <c r="K70" s="38">
        <f t="shared" si="35"/>
        <v>0</v>
      </c>
      <c r="L70" s="38">
        <f t="shared" si="35"/>
        <v>0</v>
      </c>
      <c r="M70" s="37">
        <f t="shared" si="2"/>
        <v>100</v>
      </c>
      <c r="N70" s="38" t="s">
        <v>20</v>
      </c>
      <c r="P70" s="35"/>
    </row>
    <row r="71" spans="1:16" ht="15.95" customHeight="1" x14ac:dyDescent="0.15">
      <c r="A71" s="17"/>
      <c r="B71" s="18" t="s">
        <v>52</v>
      </c>
      <c r="C71" s="11" t="s">
        <v>18</v>
      </c>
      <c r="D71" s="37">
        <v>2.4</v>
      </c>
      <c r="E71" s="37">
        <v>0</v>
      </c>
      <c r="F71" s="37">
        <v>0</v>
      </c>
      <c r="G71" s="37">
        <v>0</v>
      </c>
      <c r="H71" s="37">
        <v>0</v>
      </c>
      <c r="I71" s="37">
        <v>6.4</v>
      </c>
      <c r="J71" s="37">
        <v>3</v>
      </c>
      <c r="K71" s="37">
        <v>0</v>
      </c>
      <c r="L71" s="37">
        <v>3.8</v>
      </c>
      <c r="M71" s="37">
        <f t="shared" si="2"/>
        <v>13.2</v>
      </c>
      <c r="N71" s="37">
        <f>SUM(M71,D71)</f>
        <v>15.6</v>
      </c>
      <c r="P71" s="35"/>
    </row>
    <row r="72" spans="1:16" ht="15.95" customHeight="1" x14ac:dyDescent="0.15">
      <c r="A72" s="13"/>
      <c r="B72" s="19"/>
      <c r="C72" s="15" t="s">
        <v>19</v>
      </c>
      <c r="D72" s="38" t="s">
        <v>20</v>
      </c>
      <c r="E72" s="38">
        <f t="shared" ref="E72:L72" si="36">IF($M71=0,0,E71/$M71%)</f>
        <v>0</v>
      </c>
      <c r="F72" s="38">
        <f t="shared" si="36"/>
        <v>0</v>
      </c>
      <c r="G72" s="38">
        <f t="shared" si="36"/>
        <v>0</v>
      </c>
      <c r="H72" s="38">
        <f t="shared" si="36"/>
        <v>0</v>
      </c>
      <c r="I72" s="38">
        <f t="shared" si="36"/>
        <v>48.484848484848484</v>
      </c>
      <c r="J72" s="38">
        <f t="shared" si="36"/>
        <v>22.727272727272727</v>
      </c>
      <c r="K72" s="38">
        <f t="shared" si="36"/>
        <v>0</v>
      </c>
      <c r="L72" s="38">
        <f t="shared" si="36"/>
        <v>28.787878787878785</v>
      </c>
      <c r="M72" s="37">
        <f t="shared" si="2"/>
        <v>100</v>
      </c>
      <c r="N72" s="38" t="s">
        <v>20</v>
      </c>
      <c r="P72" s="35"/>
    </row>
    <row r="73" spans="1:16" ht="15.95" customHeight="1" x14ac:dyDescent="0.15">
      <c r="A73" s="17"/>
      <c r="B73" s="18" t="s">
        <v>53</v>
      </c>
      <c r="C73" s="11" t="s">
        <v>18</v>
      </c>
      <c r="D73" s="37">
        <v>171.9</v>
      </c>
      <c r="E73" s="37">
        <v>0</v>
      </c>
      <c r="F73" s="37">
        <v>0</v>
      </c>
      <c r="G73" s="37">
        <v>0.6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f t="shared" si="2"/>
        <v>0.6</v>
      </c>
      <c r="N73" s="37">
        <f>SUM(M73,D73)</f>
        <v>172.5</v>
      </c>
      <c r="P73" s="35"/>
    </row>
    <row r="74" spans="1:16" ht="15.95" customHeight="1" x14ac:dyDescent="0.15">
      <c r="A74" s="13"/>
      <c r="B74" s="19"/>
      <c r="C74" s="15" t="s">
        <v>19</v>
      </c>
      <c r="D74" s="38" t="s">
        <v>20</v>
      </c>
      <c r="E74" s="38">
        <f t="shared" ref="E74:L74" si="37">IF($M73=0,0,E73/$M73%)</f>
        <v>0</v>
      </c>
      <c r="F74" s="38">
        <f t="shared" si="37"/>
        <v>0</v>
      </c>
      <c r="G74" s="38">
        <f t="shared" si="37"/>
        <v>100</v>
      </c>
      <c r="H74" s="38">
        <f t="shared" si="37"/>
        <v>0</v>
      </c>
      <c r="I74" s="38">
        <f t="shared" si="37"/>
        <v>0</v>
      </c>
      <c r="J74" s="38">
        <f t="shared" si="37"/>
        <v>0</v>
      </c>
      <c r="K74" s="38">
        <f t="shared" si="37"/>
        <v>0</v>
      </c>
      <c r="L74" s="38">
        <f t="shared" si="37"/>
        <v>0</v>
      </c>
      <c r="M74" s="37">
        <f t="shared" si="2"/>
        <v>100</v>
      </c>
      <c r="N74" s="38" t="s">
        <v>20</v>
      </c>
      <c r="P74" s="35"/>
    </row>
    <row r="75" spans="1:16" ht="15.95" customHeight="1" x14ac:dyDescent="0.15">
      <c r="A75" s="17"/>
      <c r="B75" s="18" t="s">
        <v>54</v>
      </c>
      <c r="C75" s="11" t="s">
        <v>18</v>
      </c>
      <c r="D75" s="37"/>
      <c r="E75" s="37"/>
      <c r="F75" s="37"/>
      <c r="G75" s="37"/>
      <c r="H75" s="37"/>
      <c r="I75" s="37"/>
      <c r="J75" s="37"/>
      <c r="K75" s="37"/>
      <c r="L75" s="37"/>
      <c r="M75" s="37">
        <f t="shared" si="2"/>
        <v>0</v>
      </c>
      <c r="N75" s="37">
        <f>SUM(M75,D75)</f>
        <v>0</v>
      </c>
      <c r="P75" s="35"/>
    </row>
    <row r="76" spans="1:16" ht="15.95" customHeight="1" x14ac:dyDescent="0.15">
      <c r="A76" s="13"/>
      <c r="B76" s="19"/>
      <c r="C76" s="15" t="s">
        <v>19</v>
      </c>
      <c r="D76" s="38" t="s">
        <v>20</v>
      </c>
      <c r="E76" s="38">
        <f t="shared" ref="E76:L76" si="38">IF($M75=0,0,E75/$M75%)</f>
        <v>0</v>
      </c>
      <c r="F76" s="38">
        <f t="shared" si="38"/>
        <v>0</v>
      </c>
      <c r="G76" s="38">
        <f t="shared" si="38"/>
        <v>0</v>
      </c>
      <c r="H76" s="38">
        <f t="shared" si="38"/>
        <v>0</v>
      </c>
      <c r="I76" s="38">
        <f t="shared" si="38"/>
        <v>0</v>
      </c>
      <c r="J76" s="38">
        <f t="shared" si="38"/>
        <v>0</v>
      </c>
      <c r="K76" s="38">
        <f t="shared" si="38"/>
        <v>0</v>
      </c>
      <c r="L76" s="38">
        <f t="shared" si="38"/>
        <v>0</v>
      </c>
      <c r="M76" s="37">
        <f t="shared" si="2"/>
        <v>0</v>
      </c>
      <c r="N76" s="38" t="s">
        <v>20</v>
      </c>
      <c r="P76" s="35"/>
    </row>
    <row r="77" spans="1:16" ht="15.95" customHeight="1" x14ac:dyDescent="0.15">
      <c r="A77" s="17"/>
      <c r="B77" s="18" t="s">
        <v>55</v>
      </c>
      <c r="C77" s="11" t="s">
        <v>18</v>
      </c>
      <c r="D77" s="37"/>
      <c r="E77" s="37"/>
      <c r="F77" s="37"/>
      <c r="G77" s="37"/>
      <c r="H77" s="37"/>
      <c r="I77" s="37"/>
      <c r="J77" s="37"/>
      <c r="K77" s="37"/>
      <c r="L77" s="37"/>
      <c r="M77" s="37">
        <f t="shared" si="2"/>
        <v>0</v>
      </c>
      <c r="N77" s="37">
        <f>SUM(M77,D77)</f>
        <v>0</v>
      </c>
      <c r="P77" s="35"/>
    </row>
    <row r="78" spans="1:16" ht="15.95" customHeight="1" x14ac:dyDescent="0.15">
      <c r="A78" s="13"/>
      <c r="B78" s="19"/>
      <c r="C78" s="15" t="s">
        <v>19</v>
      </c>
      <c r="D78" s="38" t="s">
        <v>20</v>
      </c>
      <c r="E78" s="38">
        <f t="shared" ref="E78:L78" si="39">IF($M77=0,0,E77/$M77%)</f>
        <v>0</v>
      </c>
      <c r="F78" s="38">
        <f t="shared" si="39"/>
        <v>0</v>
      </c>
      <c r="G78" s="38">
        <f t="shared" si="39"/>
        <v>0</v>
      </c>
      <c r="H78" s="38">
        <f t="shared" si="39"/>
        <v>0</v>
      </c>
      <c r="I78" s="38">
        <f t="shared" si="39"/>
        <v>0</v>
      </c>
      <c r="J78" s="38">
        <f t="shared" si="39"/>
        <v>0</v>
      </c>
      <c r="K78" s="38">
        <f t="shared" si="39"/>
        <v>0</v>
      </c>
      <c r="L78" s="38">
        <f t="shared" si="39"/>
        <v>0</v>
      </c>
      <c r="M78" s="37">
        <f t="shared" si="2"/>
        <v>0</v>
      </c>
      <c r="N78" s="38" t="s">
        <v>20</v>
      </c>
      <c r="P78" s="35"/>
    </row>
    <row r="79" spans="1:16" ht="15.75" customHeight="1" x14ac:dyDescent="0.15">
      <c r="A79" s="17"/>
      <c r="B79" s="18" t="s">
        <v>56</v>
      </c>
      <c r="C79" s="11" t="s">
        <v>18</v>
      </c>
      <c r="D79" s="37">
        <v>35.799999999999997</v>
      </c>
      <c r="E79" s="37">
        <v>0</v>
      </c>
      <c r="F79" s="37">
        <v>0</v>
      </c>
      <c r="G79" s="37">
        <v>3.6</v>
      </c>
      <c r="H79" s="37">
        <v>5.9</v>
      </c>
      <c r="I79" s="37">
        <v>18</v>
      </c>
      <c r="J79" s="37">
        <v>2.5</v>
      </c>
      <c r="K79" s="37">
        <v>0.9</v>
      </c>
      <c r="L79" s="37">
        <v>5.4</v>
      </c>
      <c r="M79" s="37">
        <f t="shared" si="2"/>
        <v>36.299999999999997</v>
      </c>
      <c r="N79" s="37">
        <f>SUM(M79,D79)</f>
        <v>72.099999999999994</v>
      </c>
      <c r="P79" s="35"/>
    </row>
    <row r="80" spans="1:16" ht="15.75" customHeight="1" x14ac:dyDescent="0.15">
      <c r="A80" s="13"/>
      <c r="B80" s="19"/>
      <c r="C80" s="15" t="s">
        <v>19</v>
      </c>
      <c r="D80" s="38" t="s">
        <v>20</v>
      </c>
      <c r="E80" s="38">
        <f t="shared" ref="E80:L80" si="40">IF($M79=0,0,E79/$M79%)</f>
        <v>0</v>
      </c>
      <c r="F80" s="38">
        <f t="shared" si="40"/>
        <v>0</v>
      </c>
      <c r="G80" s="38">
        <f t="shared" si="40"/>
        <v>9.9173553719008272</v>
      </c>
      <c r="H80" s="38">
        <f t="shared" si="40"/>
        <v>16.253443526170802</v>
      </c>
      <c r="I80" s="38">
        <f t="shared" si="40"/>
        <v>49.586776859504134</v>
      </c>
      <c r="J80" s="38">
        <f t="shared" si="40"/>
        <v>6.887052341597796</v>
      </c>
      <c r="K80" s="38">
        <f t="shared" si="40"/>
        <v>2.4793388429752068</v>
      </c>
      <c r="L80" s="38">
        <f t="shared" si="40"/>
        <v>14.876033057851242</v>
      </c>
      <c r="M80" s="37">
        <f t="shared" si="2"/>
        <v>100.00000000000001</v>
      </c>
      <c r="N80" s="38" t="s">
        <v>20</v>
      </c>
      <c r="P80" s="35"/>
    </row>
    <row r="81" spans="1:16" ht="15.75" customHeight="1" x14ac:dyDescent="0.15">
      <c r="A81" s="9" t="s">
        <v>57</v>
      </c>
      <c r="B81" s="10"/>
      <c r="C81" s="11" t="s">
        <v>18</v>
      </c>
      <c r="D81" s="37">
        <f>SUMIF($C$83:$C$102,"出荷量",D83:D102)</f>
        <v>208.5</v>
      </c>
      <c r="E81" s="37">
        <f t="shared" ref="E81:M81" si="41">SUMIF($C$83:$C$102,"出荷量",E83:E102)</f>
        <v>0</v>
      </c>
      <c r="F81" s="37">
        <f t="shared" si="41"/>
        <v>0</v>
      </c>
      <c r="G81" s="37">
        <f t="shared" si="41"/>
        <v>5.5</v>
      </c>
      <c r="H81" s="37">
        <f t="shared" si="41"/>
        <v>0</v>
      </c>
      <c r="I81" s="37">
        <f t="shared" si="41"/>
        <v>0</v>
      </c>
      <c r="J81" s="37">
        <f t="shared" si="41"/>
        <v>0</v>
      </c>
      <c r="K81" s="37">
        <f t="shared" si="41"/>
        <v>0</v>
      </c>
      <c r="L81" s="37">
        <f t="shared" si="41"/>
        <v>0</v>
      </c>
      <c r="M81" s="37">
        <f t="shared" si="41"/>
        <v>5.5</v>
      </c>
      <c r="N81" s="37">
        <f>SUM(M81,D81)</f>
        <v>214</v>
      </c>
      <c r="P81" s="35"/>
    </row>
    <row r="82" spans="1:16" ht="15.75" customHeight="1" x14ac:dyDescent="0.15">
      <c r="A82" s="13"/>
      <c r="B82" s="14"/>
      <c r="C82" s="15" t="s">
        <v>19</v>
      </c>
      <c r="D82" s="38" t="s">
        <v>20</v>
      </c>
      <c r="E82" s="38">
        <f t="shared" ref="E82:L82" si="42">IF($M81=0,0,E81/$M81%)</f>
        <v>0</v>
      </c>
      <c r="F82" s="38">
        <f t="shared" si="42"/>
        <v>0</v>
      </c>
      <c r="G82" s="38">
        <f t="shared" si="42"/>
        <v>100</v>
      </c>
      <c r="H82" s="38">
        <f t="shared" si="42"/>
        <v>0</v>
      </c>
      <c r="I82" s="38">
        <f t="shared" si="42"/>
        <v>0</v>
      </c>
      <c r="J82" s="38">
        <f t="shared" si="42"/>
        <v>0</v>
      </c>
      <c r="K82" s="38">
        <f t="shared" si="42"/>
        <v>0</v>
      </c>
      <c r="L82" s="38">
        <f t="shared" si="42"/>
        <v>0</v>
      </c>
      <c r="M82" s="37">
        <f>SUM(E82:L82)</f>
        <v>100</v>
      </c>
      <c r="N82" s="38" t="s">
        <v>20</v>
      </c>
      <c r="P82" s="35"/>
    </row>
    <row r="83" spans="1:16" ht="15.95" customHeight="1" x14ac:dyDescent="0.15">
      <c r="A83" s="17"/>
      <c r="B83" s="18" t="s">
        <v>60</v>
      </c>
      <c r="C83" s="11" t="s">
        <v>18</v>
      </c>
      <c r="D83" s="37">
        <v>205.2</v>
      </c>
      <c r="E83" s="37">
        <v>0</v>
      </c>
      <c r="F83" s="37">
        <v>0</v>
      </c>
      <c r="G83" s="37">
        <v>1.8</v>
      </c>
      <c r="H83" s="37"/>
      <c r="I83" s="37"/>
      <c r="J83" s="37"/>
      <c r="K83" s="37"/>
      <c r="L83" s="37"/>
      <c r="M83" s="37">
        <f t="shared" si="2"/>
        <v>1.8</v>
      </c>
      <c r="N83" s="37">
        <f>SUM(M83,D83)</f>
        <v>207</v>
      </c>
      <c r="P83" s="35"/>
    </row>
    <row r="84" spans="1:16" ht="15.95" customHeight="1" x14ac:dyDescent="0.15">
      <c r="A84" s="13"/>
      <c r="B84" s="19"/>
      <c r="C84" s="15" t="s">
        <v>19</v>
      </c>
      <c r="D84" s="38" t="s">
        <v>20</v>
      </c>
      <c r="E84" s="38">
        <f t="shared" ref="E84:L84" si="43">IF($M83=0,0,E83/$M83%)</f>
        <v>0</v>
      </c>
      <c r="F84" s="38">
        <f t="shared" si="43"/>
        <v>0</v>
      </c>
      <c r="G84" s="38">
        <f t="shared" si="43"/>
        <v>99.999999999999986</v>
      </c>
      <c r="H84" s="38">
        <f t="shared" si="43"/>
        <v>0</v>
      </c>
      <c r="I84" s="38">
        <f t="shared" si="43"/>
        <v>0</v>
      </c>
      <c r="J84" s="38">
        <f t="shared" si="43"/>
        <v>0</v>
      </c>
      <c r="K84" s="38">
        <f t="shared" si="43"/>
        <v>0</v>
      </c>
      <c r="L84" s="38">
        <f t="shared" si="43"/>
        <v>0</v>
      </c>
      <c r="M84" s="37">
        <f t="shared" si="2"/>
        <v>99.999999999999986</v>
      </c>
      <c r="N84" s="38" t="s">
        <v>20</v>
      </c>
      <c r="P84" s="35"/>
    </row>
    <row r="85" spans="1:16" ht="15.95" customHeight="1" x14ac:dyDescent="0.15">
      <c r="A85" s="17"/>
      <c r="B85" s="18" t="s">
        <v>61</v>
      </c>
      <c r="C85" s="11" t="s">
        <v>18</v>
      </c>
      <c r="D85" s="37"/>
      <c r="E85" s="37"/>
      <c r="F85" s="37"/>
      <c r="G85" s="37"/>
      <c r="H85" s="37"/>
      <c r="I85" s="37"/>
      <c r="J85" s="37"/>
      <c r="K85" s="37"/>
      <c r="L85" s="37"/>
      <c r="M85" s="37">
        <f t="shared" si="2"/>
        <v>0</v>
      </c>
      <c r="N85" s="37">
        <f>SUM(M85,D85)</f>
        <v>0</v>
      </c>
      <c r="P85" s="35"/>
    </row>
    <row r="86" spans="1:16" ht="15.95" customHeight="1" x14ac:dyDescent="0.15">
      <c r="A86" s="13"/>
      <c r="B86" s="19"/>
      <c r="C86" s="15" t="s">
        <v>19</v>
      </c>
      <c r="D86" s="38" t="s">
        <v>20</v>
      </c>
      <c r="E86" s="38">
        <f t="shared" ref="E86:L86" si="44">IF($M85=0,0,E85/$M85%)</f>
        <v>0</v>
      </c>
      <c r="F86" s="38">
        <f t="shared" si="44"/>
        <v>0</v>
      </c>
      <c r="G86" s="38">
        <f t="shared" si="44"/>
        <v>0</v>
      </c>
      <c r="H86" s="38">
        <f t="shared" si="44"/>
        <v>0</v>
      </c>
      <c r="I86" s="38">
        <f t="shared" si="44"/>
        <v>0</v>
      </c>
      <c r="J86" s="38">
        <f t="shared" si="44"/>
        <v>0</v>
      </c>
      <c r="K86" s="38">
        <f t="shared" si="44"/>
        <v>0</v>
      </c>
      <c r="L86" s="38">
        <f t="shared" si="44"/>
        <v>0</v>
      </c>
      <c r="M86" s="37">
        <f t="shared" si="2"/>
        <v>0</v>
      </c>
      <c r="N86" s="38" t="s">
        <v>20</v>
      </c>
      <c r="P86" s="35"/>
    </row>
    <row r="87" spans="1:16" ht="15.95" customHeight="1" x14ac:dyDescent="0.15">
      <c r="A87" s="17"/>
      <c r="B87" s="18" t="s">
        <v>62</v>
      </c>
      <c r="C87" s="11" t="s">
        <v>18</v>
      </c>
      <c r="D87" s="37"/>
      <c r="E87" s="37"/>
      <c r="F87" s="37"/>
      <c r="G87" s="37"/>
      <c r="H87" s="37"/>
      <c r="I87" s="37"/>
      <c r="J87" s="37"/>
      <c r="K87" s="37"/>
      <c r="L87" s="37"/>
      <c r="M87" s="37">
        <f t="shared" si="2"/>
        <v>0</v>
      </c>
      <c r="N87" s="37">
        <f>SUM(M87,D87)</f>
        <v>0</v>
      </c>
      <c r="P87" s="35"/>
    </row>
    <row r="88" spans="1:16" ht="15.95" customHeight="1" x14ac:dyDescent="0.15">
      <c r="A88" s="13"/>
      <c r="B88" s="19"/>
      <c r="C88" s="15" t="s">
        <v>19</v>
      </c>
      <c r="D88" s="38" t="s">
        <v>20</v>
      </c>
      <c r="E88" s="38">
        <f t="shared" ref="E88:L88" si="45">IF($M87=0,0,E87/$M87%)</f>
        <v>0</v>
      </c>
      <c r="F88" s="38">
        <f t="shared" si="45"/>
        <v>0</v>
      </c>
      <c r="G88" s="38">
        <f t="shared" si="45"/>
        <v>0</v>
      </c>
      <c r="H88" s="38">
        <f t="shared" si="45"/>
        <v>0</v>
      </c>
      <c r="I88" s="38">
        <f t="shared" si="45"/>
        <v>0</v>
      </c>
      <c r="J88" s="38">
        <f t="shared" si="45"/>
        <v>0</v>
      </c>
      <c r="K88" s="38">
        <f t="shared" si="45"/>
        <v>0</v>
      </c>
      <c r="L88" s="38">
        <f t="shared" si="45"/>
        <v>0</v>
      </c>
      <c r="M88" s="37">
        <f t="shared" si="2"/>
        <v>0</v>
      </c>
      <c r="N88" s="38" t="s">
        <v>20</v>
      </c>
      <c r="P88" s="35"/>
    </row>
    <row r="89" spans="1:16" ht="15.95" customHeight="1" x14ac:dyDescent="0.15">
      <c r="A89" s="17"/>
      <c r="B89" s="18" t="s">
        <v>63</v>
      </c>
      <c r="C89" s="11" t="s">
        <v>18</v>
      </c>
      <c r="D89" s="37"/>
      <c r="E89" s="37"/>
      <c r="F89" s="37"/>
      <c r="G89" s="37"/>
      <c r="H89" s="37"/>
      <c r="I89" s="37"/>
      <c r="J89" s="37"/>
      <c r="K89" s="37"/>
      <c r="L89" s="37"/>
      <c r="M89" s="37">
        <f t="shared" si="2"/>
        <v>0</v>
      </c>
      <c r="N89" s="37">
        <f>SUM(M89,D89)</f>
        <v>0</v>
      </c>
      <c r="P89" s="35"/>
    </row>
    <row r="90" spans="1:16" ht="15.95" customHeight="1" x14ac:dyDescent="0.15">
      <c r="A90" s="13"/>
      <c r="B90" s="19"/>
      <c r="C90" s="15" t="s">
        <v>19</v>
      </c>
      <c r="D90" s="38" t="s">
        <v>20</v>
      </c>
      <c r="E90" s="38">
        <f t="shared" ref="E90:L90" si="46">IF($M89=0,0,E89/$M89%)</f>
        <v>0</v>
      </c>
      <c r="F90" s="38">
        <f t="shared" si="46"/>
        <v>0</v>
      </c>
      <c r="G90" s="38">
        <f t="shared" si="46"/>
        <v>0</v>
      </c>
      <c r="H90" s="38">
        <f t="shared" si="46"/>
        <v>0</v>
      </c>
      <c r="I90" s="38">
        <f t="shared" si="46"/>
        <v>0</v>
      </c>
      <c r="J90" s="38">
        <f t="shared" si="46"/>
        <v>0</v>
      </c>
      <c r="K90" s="38">
        <f t="shared" si="46"/>
        <v>0</v>
      </c>
      <c r="L90" s="38">
        <f t="shared" si="46"/>
        <v>0</v>
      </c>
      <c r="M90" s="37">
        <f t="shared" si="2"/>
        <v>0</v>
      </c>
      <c r="N90" s="38" t="s">
        <v>20</v>
      </c>
      <c r="P90" s="35"/>
    </row>
    <row r="91" spans="1:16" ht="15.95" customHeight="1" x14ac:dyDescent="0.15">
      <c r="A91" s="17"/>
      <c r="B91" s="18" t="s">
        <v>64</v>
      </c>
      <c r="C91" s="11" t="s">
        <v>18</v>
      </c>
      <c r="D91" s="37">
        <v>3.3</v>
      </c>
      <c r="E91" s="37">
        <v>0</v>
      </c>
      <c r="F91" s="37">
        <v>0</v>
      </c>
      <c r="G91" s="37">
        <v>3.7</v>
      </c>
      <c r="H91" s="37"/>
      <c r="I91" s="37"/>
      <c r="J91" s="37"/>
      <c r="K91" s="37"/>
      <c r="L91" s="37"/>
      <c r="M91" s="37">
        <f t="shared" si="2"/>
        <v>3.7</v>
      </c>
      <c r="N91" s="37">
        <f>SUM(M91,D91)</f>
        <v>7</v>
      </c>
      <c r="P91" s="35"/>
    </row>
    <row r="92" spans="1:16" ht="15.95" customHeight="1" x14ac:dyDescent="0.15">
      <c r="A92" s="13"/>
      <c r="B92" s="19"/>
      <c r="C92" s="15" t="s">
        <v>19</v>
      </c>
      <c r="D92" s="38" t="s">
        <v>20</v>
      </c>
      <c r="E92" s="38">
        <f t="shared" ref="E92:L92" si="47">IF($M91=0,0,E91/$M91%)</f>
        <v>0</v>
      </c>
      <c r="F92" s="38">
        <f t="shared" si="47"/>
        <v>0</v>
      </c>
      <c r="G92" s="38">
        <f t="shared" si="47"/>
        <v>99.999999999999986</v>
      </c>
      <c r="H92" s="38">
        <f t="shared" si="47"/>
        <v>0</v>
      </c>
      <c r="I92" s="38">
        <f t="shared" si="47"/>
        <v>0</v>
      </c>
      <c r="J92" s="38">
        <f t="shared" si="47"/>
        <v>0</v>
      </c>
      <c r="K92" s="38">
        <f t="shared" si="47"/>
        <v>0</v>
      </c>
      <c r="L92" s="38">
        <f t="shared" si="47"/>
        <v>0</v>
      </c>
      <c r="M92" s="37">
        <f t="shared" si="2"/>
        <v>99.999999999999986</v>
      </c>
      <c r="N92" s="38" t="s">
        <v>20</v>
      </c>
      <c r="P92" s="35"/>
    </row>
    <row r="93" spans="1:16" ht="15.95" customHeight="1" x14ac:dyDescent="0.15">
      <c r="A93" s="17"/>
      <c r="B93" s="18" t="s">
        <v>65</v>
      </c>
      <c r="C93" s="11" t="s">
        <v>18</v>
      </c>
      <c r="D93" s="37"/>
      <c r="E93" s="37"/>
      <c r="F93" s="37"/>
      <c r="G93" s="37"/>
      <c r="H93" s="37"/>
      <c r="I93" s="37"/>
      <c r="J93" s="37"/>
      <c r="K93" s="37"/>
      <c r="L93" s="37"/>
      <c r="M93" s="37">
        <f t="shared" si="2"/>
        <v>0</v>
      </c>
      <c r="N93" s="37">
        <f>SUM(M93,D93)</f>
        <v>0</v>
      </c>
      <c r="P93" s="35"/>
    </row>
    <row r="94" spans="1:16" ht="15.95" customHeight="1" x14ac:dyDescent="0.15">
      <c r="A94" s="13"/>
      <c r="B94" s="19"/>
      <c r="C94" s="15" t="s">
        <v>19</v>
      </c>
      <c r="D94" s="38" t="s">
        <v>20</v>
      </c>
      <c r="E94" s="38">
        <f t="shared" ref="E94:L94" si="48">IF($M93=0,0,E93/$M93%)</f>
        <v>0</v>
      </c>
      <c r="F94" s="38">
        <f t="shared" si="48"/>
        <v>0</v>
      </c>
      <c r="G94" s="38">
        <f t="shared" si="48"/>
        <v>0</v>
      </c>
      <c r="H94" s="38">
        <f t="shared" si="48"/>
        <v>0</v>
      </c>
      <c r="I94" s="38">
        <f t="shared" si="48"/>
        <v>0</v>
      </c>
      <c r="J94" s="38">
        <f t="shared" si="48"/>
        <v>0</v>
      </c>
      <c r="K94" s="38">
        <f t="shared" si="48"/>
        <v>0</v>
      </c>
      <c r="L94" s="38">
        <f t="shared" si="48"/>
        <v>0</v>
      </c>
      <c r="M94" s="37">
        <f t="shared" si="2"/>
        <v>0</v>
      </c>
      <c r="N94" s="38" t="s">
        <v>20</v>
      </c>
      <c r="P94" s="35"/>
    </row>
    <row r="95" spans="1:16" ht="15.95" customHeight="1" x14ac:dyDescent="0.15">
      <c r="A95" s="17"/>
      <c r="B95" s="18" t="s">
        <v>66</v>
      </c>
      <c r="C95" s="11" t="s">
        <v>18</v>
      </c>
      <c r="D95" s="37"/>
      <c r="E95" s="37"/>
      <c r="F95" s="37"/>
      <c r="G95" s="37"/>
      <c r="H95" s="37"/>
      <c r="I95" s="37"/>
      <c r="J95" s="37"/>
      <c r="K95" s="37"/>
      <c r="L95" s="37"/>
      <c r="M95" s="37">
        <f t="shared" si="2"/>
        <v>0</v>
      </c>
      <c r="N95" s="37">
        <f>SUM(M95,D95)</f>
        <v>0</v>
      </c>
      <c r="P95" s="35"/>
    </row>
    <row r="96" spans="1:16" ht="15.95" customHeight="1" x14ac:dyDescent="0.15">
      <c r="A96" s="13"/>
      <c r="B96" s="19"/>
      <c r="C96" s="15" t="s">
        <v>19</v>
      </c>
      <c r="D96" s="38" t="s">
        <v>20</v>
      </c>
      <c r="E96" s="38">
        <f t="shared" ref="E96:L96" si="49">IF($M95=0,0,E95/$M95%)</f>
        <v>0</v>
      </c>
      <c r="F96" s="38">
        <f t="shared" si="49"/>
        <v>0</v>
      </c>
      <c r="G96" s="38">
        <f t="shared" si="49"/>
        <v>0</v>
      </c>
      <c r="H96" s="38">
        <f t="shared" si="49"/>
        <v>0</v>
      </c>
      <c r="I96" s="38">
        <f t="shared" si="49"/>
        <v>0</v>
      </c>
      <c r="J96" s="38">
        <f t="shared" si="49"/>
        <v>0</v>
      </c>
      <c r="K96" s="38">
        <f t="shared" si="49"/>
        <v>0</v>
      </c>
      <c r="L96" s="38">
        <f t="shared" si="49"/>
        <v>0</v>
      </c>
      <c r="M96" s="37">
        <f t="shared" si="2"/>
        <v>0</v>
      </c>
      <c r="N96" s="38" t="s">
        <v>20</v>
      </c>
      <c r="P96" s="35"/>
    </row>
    <row r="97" spans="1:16" ht="15.95" customHeight="1" x14ac:dyDescent="0.15">
      <c r="A97" s="17"/>
      <c r="B97" s="18" t="s">
        <v>67</v>
      </c>
      <c r="C97" s="11" t="s">
        <v>18</v>
      </c>
      <c r="D97" s="37"/>
      <c r="E97" s="37"/>
      <c r="F97" s="37"/>
      <c r="G97" s="37"/>
      <c r="H97" s="37"/>
      <c r="I97" s="37"/>
      <c r="J97" s="37"/>
      <c r="K97" s="37"/>
      <c r="L97" s="37"/>
      <c r="M97" s="37">
        <f t="shared" si="2"/>
        <v>0</v>
      </c>
      <c r="N97" s="37">
        <f>SUM(M97,D97)</f>
        <v>0</v>
      </c>
      <c r="P97" s="35"/>
    </row>
    <row r="98" spans="1:16" ht="15.95" customHeight="1" x14ac:dyDescent="0.15">
      <c r="A98" s="13"/>
      <c r="B98" s="19"/>
      <c r="C98" s="15" t="s">
        <v>19</v>
      </c>
      <c r="D98" s="38" t="s">
        <v>20</v>
      </c>
      <c r="E98" s="38">
        <f t="shared" ref="E98:L98" si="50">IF($M97=0,0,E97/$M97%)</f>
        <v>0</v>
      </c>
      <c r="F98" s="38">
        <f t="shared" si="50"/>
        <v>0</v>
      </c>
      <c r="G98" s="38">
        <f t="shared" si="50"/>
        <v>0</v>
      </c>
      <c r="H98" s="38">
        <f t="shared" si="50"/>
        <v>0</v>
      </c>
      <c r="I98" s="38">
        <f t="shared" si="50"/>
        <v>0</v>
      </c>
      <c r="J98" s="38">
        <f t="shared" si="50"/>
        <v>0</v>
      </c>
      <c r="K98" s="38">
        <f t="shared" si="50"/>
        <v>0</v>
      </c>
      <c r="L98" s="38">
        <f t="shared" si="50"/>
        <v>0</v>
      </c>
      <c r="M98" s="37">
        <f t="shared" si="2"/>
        <v>0</v>
      </c>
      <c r="N98" s="38" t="s">
        <v>20</v>
      </c>
      <c r="P98" s="35"/>
    </row>
    <row r="99" spans="1:16" ht="15.95" customHeight="1" x14ac:dyDescent="0.15">
      <c r="A99" s="17"/>
      <c r="B99" s="18" t="s">
        <v>68</v>
      </c>
      <c r="C99" s="11" t="s">
        <v>18</v>
      </c>
      <c r="D99" s="37"/>
      <c r="E99" s="37"/>
      <c r="F99" s="37"/>
      <c r="G99" s="37"/>
      <c r="H99" s="37"/>
      <c r="I99" s="37"/>
      <c r="J99" s="37"/>
      <c r="K99" s="37"/>
      <c r="L99" s="37"/>
      <c r="M99" s="37">
        <f t="shared" si="2"/>
        <v>0</v>
      </c>
      <c r="N99" s="37">
        <f>SUM(M99,D99)</f>
        <v>0</v>
      </c>
      <c r="P99" s="35"/>
    </row>
    <row r="100" spans="1:16" ht="15.95" customHeight="1" x14ac:dyDescent="0.15">
      <c r="A100" s="13"/>
      <c r="B100" s="19"/>
      <c r="C100" s="15" t="s">
        <v>19</v>
      </c>
      <c r="D100" s="38" t="s">
        <v>20</v>
      </c>
      <c r="E100" s="38">
        <f t="shared" ref="E100:L100" si="51">IF($M99=0,0,E99/$M99%)</f>
        <v>0</v>
      </c>
      <c r="F100" s="38">
        <f t="shared" si="51"/>
        <v>0</v>
      </c>
      <c r="G100" s="38">
        <f t="shared" si="51"/>
        <v>0</v>
      </c>
      <c r="H100" s="38">
        <f t="shared" si="51"/>
        <v>0</v>
      </c>
      <c r="I100" s="38">
        <f t="shared" si="51"/>
        <v>0</v>
      </c>
      <c r="J100" s="38">
        <f t="shared" si="51"/>
        <v>0</v>
      </c>
      <c r="K100" s="38">
        <f t="shared" si="51"/>
        <v>0</v>
      </c>
      <c r="L100" s="38">
        <f t="shared" si="51"/>
        <v>0</v>
      </c>
      <c r="M100" s="37">
        <f t="shared" si="2"/>
        <v>0</v>
      </c>
      <c r="N100" s="38" t="s">
        <v>20</v>
      </c>
      <c r="P100" s="35"/>
    </row>
    <row r="101" spans="1:16" ht="15.95" customHeight="1" x14ac:dyDescent="0.15">
      <c r="A101" s="17"/>
      <c r="B101" s="18" t="s">
        <v>69</v>
      </c>
      <c r="C101" s="11" t="s">
        <v>18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>
        <f t="shared" si="2"/>
        <v>0</v>
      </c>
      <c r="N101" s="37">
        <f>SUM(M101,D101)</f>
        <v>0</v>
      </c>
      <c r="P101" s="35"/>
    </row>
    <row r="102" spans="1:16" ht="15.95" customHeight="1" x14ac:dyDescent="0.15">
      <c r="A102" s="13"/>
      <c r="B102" s="19"/>
      <c r="C102" s="15" t="s">
        <v>19</v>
      </c>
      <c r="D102" s="38" t="s">
        <v>20</v>
      </c>
      <c r="E102" s="38">
        <f t="shared" ref="E102:L102" si="52">IF($M101=0,0,E101/$M101%)</f>
        <v>0</v>
      </c>
      <c r="F102" s="38">
        <f t="shared" si="52"/>
        <v>0</v>
      </c>
      <c r="G102" s="38">
        <f t="shared" si="52"/>
        <v>0</v>
      </c>
      <c r="H102" s="38">
        <f t="shared" si="52"/>
        <v>0</v>
      </c>
      <c r="I102" s="38">
        <f t="shared" si="52"/>
        <v>0</v>
      </c>
      <c r="J102" s="38">
        <f t="shared" si="52"/>
        <v>0</v>
      </c>
      <c r="K102" s="38">
        <f t="shared" si="52"/>
        <v>0</v>
      </c>
      <c r="L102" s="38">
        <f t="shared" si="52"/>
        <v>0</v>
      </c>
      <c r="M102" s="37">
        <f t="shared" si="2"/>
        <v>0</v>
      </c>
      <c r="N102" s="38" t="s">
        <v>20</v>
      </c>
      <c r="P102" s="35"/>
    </row>
    <row r="103" spans="1:16" ht="15.75" hidden="1" customHeight="1" x14ac:dyDescent="0.15">
      <c r="A103" s="13" t="s">
        <v>58</v>
      </c>
      <c r="B103" s="10"/>
      <c r="C103" s="11" t="s">
        <v>18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>
        <f t="shared" ref="M103:M108" si="53">SUM(E103:L103)</f>
        <v>0</v>
      </c>
      <c r="N103" s="37">
        <f>SUM(M103,D103)</f>
        <v>0</v>
      </c>
      <c r="P103" s="35"/>
    </row>
    <row r="104" spans="1:16" ht="15.75" hidden="1" customHeight="1" x14ac:dyDescent="0.15">
      <c r="A104" s="21"/>
      <c r="B104" s="14"/>
      <c r="C104" s="15" t="s">
        <v>19</v>
      </c>
      <c r="D104" s="37"/>
      <c r="E104" s="38"/>
      <c r="F104" s="38"/>
      <c r="G104" s="38"/>
      <c r="H104" s="38"/>
      <c r="I104" s="38"/>
      <c r="J104" s="38"/>
      <c r="K104" s="38"/>
      <c r="L104" s="38"/>
      <c r="M104" s="37">
        <f t="shared" si="53"/>
        <v>0</v>
      </c>
      <c r="N104" s="37">
        <f>SUM(M104,D104)</f>
        <v>0</v>
      </c>
      <c r="P104" s="35"/>
    </row>
    <row r="105" spans="1:16" ht="15.75" hidden="1" customHeight="1" x14ac:dyDescent="0.15">
      <c r="A105" s="9" t="s">
        <v>59</v>
      </c>
      <c r="B105" s="10"/>
      <c r="C105" s="11" t="s">
        <v>18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>
        <f t="shared" si="53"/>
        <v>0</v>
      </c>
      <c r="N105" s="37">
        <f>SUM(M105,D105)</f>
        <v>0</v>
      </c>
      <c r="P105" s="35"/>
    </row>
    <row r="106" spans="1:16" ht="15.75" hidden="1" customHeight="1" x14ac:dyDescent="0.15">
      <c r="A106" s="21"/>
      <c r="B106" s="14"/>
      <c r="C106" s="15" t="s">
        <v>19</v>
      </c>
      <c r="D106" s="37"/>
      <c r="E106" s="38"/>
      <c r="F106" s="38"/>
      <c r="G106" s="38"/>
      <c r="H106" s="38"/>
      <c r="I106" s="38"/>
      <c r="J106" s="38"/>
      <c r="K106" s="38"/>
      <c r="L106" s="38"/>
      <c r="M106" s="37">
        <f t="shared" si="53"/>
        <v>0</v>
      </c>
      <c r="N106" s="37">
        <f>SUM(M106,D106)</f>
        <v>0</v>
      </c>
      <c r="P106" s="35"/>
    </row>
    <row r="107" spans="1:16" ht="15.95" customHeight="1" x14ac:dyDescent="0.15">
      <c r="A107" s="9" t="s">
        <v>70</v>
      </c>
      <c r="B107" s="10"/>
      <c r="C107" s="11" t="s">
        <v>18</v>
      </c>
      <c r="D107" s="40">
        <v>131874.80000000002</v>
      </c>
      <c r="E107" s="37"/>
      <c r="F107" s="37"/>
      <c r="G107" s="37"/>
      <c r="H107" s="37"/>
      <c r="I107" s="37"/>
      <c r="J107" s="37"/>
      <c r="K107" s="37"/>
      <c r="L107" s="37"/>
      <c r="M107" s="37">
        <f t="shared" si="53"/>
        <v>0</v>
      </c>
      <c r="N107" s="37">
        <f>SUM(M107,D107)</f>
        <v>131874.80000000002</v>
      </c>
      <c r="P107" s="35"/>
    </row>
    <row r="108" spans="1:16" ht="15.95" customHeight="1" x14ac:dyDescent="0.15">
      <c r="A108" s="21"/>
      <c r="B108" s="14"/>
      <c r="C108" s="15" t="s">
        <v>19</v>
      </c>
      <c r="D108" s="38" t="s">
        <v>20</v>
      </c>
      <c r="E108" s="38">
        <f t="shared" ref="E108:L108" si="54">IF($M107=0,0,E107/$M107%)</f>
        <v>0</v>
      </c>
      <c r="F108" s="38">
        <f t="shared" si="54"/>
        <v>0</v>
      </c>
      <c r="G108" s="38">
        <f t="shared" si="54"/>
        <v>0</v>
      </c>
      <c r="H108" s="38">
        <f t="shared" si="54"/>
        <v>0</v>
      </c>
      <c r="I108" s="38">
        <f t="shared" si="54"/>
        <v>0</v>
      </c>
      <c r="J108" s="38">
        <f t="shared" si="54"/>
        <v>0</v>
      </c>
      <c r="K108" s="38">
        <f t="shared" si="54"/>
        <v>0</v>
      </c>
      <c r="L108" s="38">
        <f t="shared" si="54"/>
        <v>0</v>
      </c>
      <c r="M108" s="37">
        <f t="shared" si="53"/>
        <v>0</v>
      </c>
      <c r="N108" s="38" t="s">
        <v>20</v>
      </c>
      <c r="P108" s="35"/>
    </row>
    <row r="109" spans="1:16" ht="15.95" customHeight="1" x14ac:dyDescent="0.15">
      <c r="A109" s="9" t="s">
        <v>71</v>
      </c>
      <c r="B109" s="10"/>
      <c r="C109" s="20" t="s">
        <v>111</v>
      </c>
      <c r="D109" s="37">
        <f>SUM(D111,D113,D115,D117,D119,D121,D123,D125,D127)</f>
        <v>3483.5000000000005</v>
      </c>
      <c r="E109" s="37">
        <f t="shared" ref="E109:L109" si="55">SUM(E111,E113,E115,E117,E119,E121,E123,E125,E127)</f>
        <v>6830.1</v>
      </c>
      <c r="F109" s="37">
        <f t="shared" si="55"/>
        <v>2861.0999999999995</v>
      </c>
      <c r="G109" s="37">
        <f t="shared" si="55"/>
        <v>47747.399999999994</v>
      </c>
      <c r="H109" s="37">
        <f t="shared" si="55"/>
        <v>11350.8</v>
      </c>
      <c r="I109" s="37">
        <f t="shared" si="55"/>
        <v>9541.4</v>
      </c>
      <c r="J109" s="37">
        <f t="shared" si="55"/>
        <v>658.9</v>
      </c>
      <c r="K109" s="37">
        <f t="shared" si="55"/>
        <v>224.1</v>
      </c>
      <c r="L109" s="37">
        <f t="shared" si="55"/>
        <v>1593.3</v>
      </c>
      <c r="M109" s="37">
        <f t="shared" si="2"/>
        <v>80807.099999999991</v>
      </c>
      <c r="N109" s="37">
        <f>SUM(M109,D109)</f>
        <v>84290.599999999991</v>
      </c>
      <c r="P109" s="35"/>
    </row>
    <row r="110" spans="1:16" ht="15.95" customHeight="1" x14ac:dyDescent="0.15">
      <c r="A110" s="13"/>
      <c r="B110" s="14"/>
      <c r="C110" s="15" t="s">
        <v>19</v>
      </c>
      <c r="D110" s="38" t="s">
        <v>20</v>
      </c>
      <c r="E110" s="38">
        <f t="shared" ref="E110:L110" si="56">IF($M109=0,0,E109/$M109%)</f>
        <v>8.4523513404143955</v>
      </c>
      <c r="F110" s="38">
        <f t="shared" si="56"/>
        <v>3.5406542246906518</v>
      </c>
      <c r="G110" s="38">
        <f t="shared" si="56"/>
        <v>59.088124682113332</v>
      </c>
      <c r="H110" s="38">
        <f t="shared" si="56"/>
        <v>14.04678549285892</v>
      </c>
      <c r="I110" s="38">
        <f t="shared" si="56"/>
        <v>11.807625815058332</v>
      </c>
      <c r="J110" s="38">
        <f t="shared" si="56"/>
        <v>0.81539864690107677</v>
      </c>
      <c r="K110" s="38">
        <f t="shared" si="56"/>
        <v>0.27732711605787119</v>
      </c>
      <c r="L110" s="38">
        <f t="shared" si="56"/>
        <v>1.9717326819054268</v>
      </c>
      <c r="M110" s="37">
        <f t="shared" si="2"/>
        <v>100</v>
      </c>
      <c r="N110" s="38" t="s">
        <v>20</v>
      </c>
      <c r="P110" s="35"/>
    </row>
    <row r="111" spans="1:16" ht="15.95" customHeight="1" x14ac:dyDescent="0.15">
      <c r="A111" s="17"/>
      <c r="B111" s="18" t="s">
        <v>72</v>
      </c>
      <c r="C111" s="11" t="s">
        <v>18</v>
      </c>
      <c r="D111" s="37">
        <v>212.9</v>
      </c>
      <c r="E111" s="37">
        <v>0</v>
      </c>
      <c r="F111" s="37">
        <v>0</v>
      </c>
      <c r="G111" s="37">
        <v>334.8</v>
      </c>
      <c r="H111" s="37">
        <v>141.1</v>
      </c>
      <c r="I111" s="37">
        <v>79.2</v>
      </c>
      <c r="J111" s="37">
        <v>0</v>
      </c>
      <c r="K111" s="37"/>
      <c r="L111" s="37"/>
      <c r="M111" s="37">
        <f t="shared" ref="M111:M136" si="57">SUM(E111:L111)</f>
        <v>555.1</v>
      </c>
      <c r="N111" s="37">
        <f>SUM(M111,D111)</f>
        <v>768</v>
      </c>
      <c r="P111" s="35"/>
    </row>
    <row r="112" spans="1:16" ht="15.95" customHeight="1" x14ac:dyDescent="0.15">
      <c r="A112" s="13"/>
      <c r="B112" s="19"/>
      <c r="C112" s="15" t="s">
        <v>19</v>
      </c>
      <c r="D112" s="38" t="s">
        <v>20</v>
      </c>
      <c r="E112" s="38">
        <f t="shared" ref="E112:L112" si="58">IF($M111=0,0,E111/$M111%)</f>
        <v>0</v>
      </c>
      <c r="F112" s="38">
        <f t="shared" si="58"/>
        <v>0</v>
      </c>
      <c r="G112" s="38">
        <f t="shared" si="58"/>
        <v>60.313457034768511</v>
      </c>
      <c r="H112" s="38">
        <f t="shared" si="58"/>
        <v>25.418843451630334</v>
      </c>
      <c r="I112" s="38">
        <f t="shared" si="58"/>
        <v>14.267699513601153</v>
      </c>
      <c r="J112" s="38">
        <f t="shared" si="58"/>
        <v>0</v>
      </c>
      <c r="K112" s="38">
        <f t="shared" si="58"/>
        <v>0</v>
      </c>
      <c r="L112" s="38">
        <f t="shared" si="58"/>
        <v>0</v>
      </c>
      <c r="M112" s="37">
        <f t="shared" si="57"/>
        <v>100</v>
      </c>
      <c r="N112" s="38" t="s">
        <v>20</v>
      </c>
      <c r="P112" s="35"/>
    </row>
    <row r="113" spans="1:16" ht="15.95" customHeight="1" x14ac:dyDescent="0.15">
      <c r="A113" s="17"/>
      <c r="B113" s="18" t="s">
        <v>73</v>
      </c>
      <c r="C113" s="11" t="s">
        <v>18</v>
      </c>
      <c r="D113" s="37">
        <v>2599.5</v>
      </c>
      <c r="E113" s="37">
        <v>5510.9</v>
      </c>
      <c r="F113" s="37">
        <v>2256</v>
      </c>
      <c r="G113" s="37">
        <v>39042.6</v>
      </c>
      <c r="H113" s="37">
        <v>7240.5</v>
      </c>
      <c r="I113" s="37">
        <v>7474.8</v>
      </c>
      <c r="J113" s="37">
        <v>244.6</v>
      </c>
      <c r="K113" s="37">
        <v>0</v>
      </c>
      <c r="L113" s="37">
        <v>152.69999999999999</v>
      </c>
      <c r="M113" s="37">
        <f t="shared" si="57"/>
        <v>61922.1</v>
      </c>
      <c r="N113" s="37">
        <f>SUM(M113,D113)</f>
        <v>64521.599999999999</v>
      </c>
      <c r="P113" s="35"/>
    </row>
    <row r="114" spans="1:16" ht="15.95" customHeight="1" x14ac:dyDescent="0.15">
      <c r="A114" s="13"/>
      <c r="B114" s="19"/>
      <c r="C114" s="15" t="s">
        <v>19</v>
      </c>
      <c r="D114" s="38" t="s">
        <v>20</v>
      </c>
      <c r="E114" s="38">
        <f t="shared" ref="E114:L114" si="59">IF($M113=0,0,E113/$M113%)</f>
        <v>8.8997304677974416</v>
      </c>
      <c r="F114" s="38">
        <f t="shared" si="59"/>
        <v>3.6432872916131722</v>
      </c>
      <c r="G114" s="38">
        <f t="shared" si="59"/>
        <v>63.051156210787425</v>
      </c>
      <c r="H114" s="38">
        <f t="shared" si="59"/>
        <v>11.692917391367541</v>
      </c>
      <c r="I114" s="38">
        <f t="shared" si="59"/>
        <v>12.071296031626835</v>
      </c>
      <c r="J114" s="38">
        <f t="shared" si="59"/>
        <v>0.3950124430534494</v>
      </c>
      <c r="K114" s="38">
        <f t="shared" si="59"/>
        <v>0</v>
      </c>
      <c r="L114" s="38">
        <f t="shared" si="59"/>
        <v>0.24660016375413624</v>
      </c>
      <c r="M114" s="37">
        <f t="shared" si="57"/>
        <v>100</v>
      </c>
      <c r="N114" s="38" t="s">
        <v>20</v>
      </c>
      <c r="P114" s="35"/>
    </row>
    <row r="115" spans="1:16" ht="15.95" customHeight="1" x14ac:dyDescent="0.15">
      <c r="A115" s="17"/>
      <c r="B115" s="18" t="s">
        <v>74</v>
      </c>
      <c r="C115" s="11" t="s">
        <v>18</v>
      </c>
      <c r="D115" s="37">
        <v>345.8</v>
      </c>
      <c r="E115" s="37">
        <v>762.5</v>
      </c>
      <c r="F115" s="37">
        <v>329.7</v>
      </c>
      <c r="G115" s="37">
        <v>4256.7</v>
      </c>
      <c r="H115" s="37">
        <v>2014.3</v>
      </c>
      <c r="I115" s="37">
        <v>1308.5999999999999</v>
      </c>
      <c r="J115" s="37">
        <v>210.4</v>
      </c>
      <c r="K115" s="37">
        <v>185.5</v>
      </c>
      <c r="L115" s="37">
        <v>1236.5</v>
      </c>
      <c r="M115" s="37">
        <f t="shared" si="57"/>
        <v>10304.199999999999</v>
      </c>
      <c r="N115" s="37">
        <f>SUM(M115,D115)</f>
        <v>10649.999999999998</v>
      </c>
      <c r="P115" s="35"/>
    </row>
    <row r="116" spans="1:16" ht="15.95" customHeight="1" x14ac:dyDescent="0.15">
      <c r="A116" s="13"/>
      <c r="B116" s="19"/>
      <c r="C116" s="15" t="s">
        <v>19</v>
      </c>
      <c r="D116" s="38" t="s">
        <v>20</v>
      </c>
      <c r="E116" s="38">
        <f t="shared" ref="E116:L116" si="60">IF($M115=0,0,E115/$M115%)</f>
        <v>7.3998951883697917</v>
      </c>
      <c r="F116" s="38">
        <f t="shared" si="60"/>
        <v>3.1996661555482233</v>
      </c>
      <c r="G116" s="38">
        <f t="shared" si="60"/>
        <v>41.310339473224516</v>
      </c>
      <c r="H116" s="38">
        <f t="shared" si="60"/>
        <v>19.548339512043636</v>
      </c>
      <c r="I116" s="38">
        <f t="shared" si="60"/>
        <v>12.699675860328799</v>
      </c>
      <c r="J116" s="38">
        <f t="shared" si="60"/>
        <v>2.041885832961317</v>
      </c>
      <c r="K116" s="38">
        <f t="shared" si="60"/>
        <v>1.800236796646028</v>
      </c>
      <c r="L116" s="38">
        <f t="shared" si="60"/>
        <v>11.999961180877701</v>
      </c>
      <c r="M116" s="37">
        <f t="shared" si="57"/>
        <v>100.00000000000001</v>
      </c>
      <c r="N116" s="38" t="s">
        <v>20</v>
      </c>
      <c r="P116" s="35"/>
    </row>
    <row r="117" spans="1:16" ht="15.95" customHeight="1" x14ac:dyDescent="0.15">
      <c r="A117" s="17"/>
      <c r="B117" s="18" t="s">
        <v>75</v>
      </c>
      <c r="C117" s="11" t="s">
        <v>18</v>
      </c>
      <c r="D117" s="37">
        <v>0</v>
      </c>
      <c r="E117" s="37">
        <v>40</v>
      </c>
      <c r="F117" s="37">
        <v>17.100000000000001</v>
      </c>
      <c r="G117" s="37">
        <v>347.1</v>
      </c>
      <c r="H117" s="37">
        <v>15.9</v>
      </c>
      <c r="I117" s="37">
        <v>147</v>
      </c>
      <c r="J117" s="37"/>
      <c r="K117" s="37"/>
      <c r="L117" s="37">
        <v>2.9</v>
      </c>
      <c r="M117" s="37">
        <f t="shared" si="57"/>
        <v>570</v>
      </c>
      <c r="N117" s="37">
        <f>SUM(M117,D117)</f>
        <v>570</v>
      </c>
      <c r="P117" s="35"/>
    </row>
    <row r="118" spans="1:16" ht="15.95" customHeight="1" x14ac:dyDescent="0.15">
      <c r="A118" s="13"/>
      <c r="B118" s="19"/>
      <c r="C118" s="15" t="s">
        <v>19</v>
      </c>
      <c r="D118" s="38" t="s">
        <v>20</v>
      </c>
      <c r="E118" s="38">
        <f t="shared" ref="E118:L118" si="61">IF($M117=0,0,E117/$M117%)</f>
        <v>7.0175438596491224</v>
      </c>
      <c r="F118" s="38">
        <f t="shared" si="61"/>
        <v>3</v>
      </c>
      <c r="G118" s="38">
        <f t="shared" si="61"/>
        <v>60.894736842105267</v>
      </c>
      <c r="H118" s="38">
        <f t="shared" si="61"/>
        <v>2.7894736842105261</v>
      </c>
      <c r="I118" s="38">
        <f t="shared" si="61"/>
        <v>25.789473684210524</v>
      </c>
      <c r="J118" s="38">
        <f t="shared" si="61"/>
        <v>0</v>
      </c>
      <c r="K118" s="38">
        <f t="shared" si="61"/>
        <v>0</v>
      </c>
      <c r="L118" s="38">
        <f t="shared" si="61"/>
        <v>0.50877192982456132</v>
      </c>
      <c r="M118" s="37">
        <f t="shared" si="57"/>
        <v>99.999999999999986</v>
      </c>
      <c r="N118" s="38" t="s">
        <v>20</v>
      </c>
      <c r="P118" s="35"/>
    </row>
    <row r="119" spans="1:16" ht="15.95" customHeight="1" x14ac:dyDescent="0.15">
      <c r="A119" s="17"/>
      <c r="B119" s="18" t="s">
        <v>76</v>
      </c>
      <c r="C119" s="11" t="s">
        <v>18</v>
      </c>
      <c r="D119" s="37">
        <v>15.9</v>
      </c>
      <c r="E119" s="37">
        <v>297.60000000000002</v>
      </c>
      <c r="F119" s="37">
        <v>195.5</v>
      </c>
      <c r="G119" s="37">
        <v>1679.6</v>
      </c>
      <c r="H119" s="37">
        <v>497.79999999999995</v>
      </c>
      <c r="I119" s="37">
        <v>113.8</v>
      </c>
      <c r="J119" s="37">
        <v>55.5</v>
      </c>
      <c r="K119" s="37">
        <v>0</v>
      </c>
      <c r="L119" s="37">
        <v>77.3</v>
      </c>
      <c r="M119" s="37">
        <f t="shared" si="57"/>
        <v>2917.1000000000004</v>
      </c>
      <c r="N119" s="37">
        <f>SUM(M119,D119)</f>
        <v>2933.0000000000005</v>
      </c>
      <c r="P119" s="35"/>
    </row>
    <row r="120" spans="1:16" ht="15.95" customHeight="1" x14ac:dyDescent="0.15">
      <c r="A120" s="13"/>
      <c r="B120" s="19"/>
      <c r="C120" s="15" t="s">
        <v>19</v>
      </c>
      <c r="D120" s="38" t="s">
        <v>20</v>
      </c>
      <c r="E120" s="38">
        <f t="shared" ref="E120:L120" si="62">IF($M119=0,0,E119/$M119%)</f>
        <v>10.201912858660998</v>
      </c>
      <c r="F120" s="38">
        <f t="shared" si="62"/>
        <v>6.7018614377292511</v>
      </c>
      <c r="G120" s="38">
        <f t="shared" si="62"/>
        <v>57.577731308491302</v>
      </c>
      <c r="H120" s="38">
        <f t="shared" si="62"/>
        <v>17.064893215865069</v>
      </c>
      <c r="I120" s="38">
        <f t="shared" si="62"/>
        <v>3.901134688560556</v>
      </c>
      <c r="J120" s="38">
        <f t="shared" si="62"/>
        <v>1.9025744746494804</v>
      </c>
      <c r="K120" s="38">
        <f t="shared" si="62"/>
        <v>0</v>
      </c>
      <c r="L120" s="38">
        <f t="shared" si="62"/>
        <v>2.6498920160433301</v>
      </c>
      <c r="M120" s="37">
        <f t="shared" si="57"/>
        <v>99.999999999999986</v>
      </c>
      <c r="N120" s="38" t="s">
        <v>20</v>
      </c>
      <c r="P120" s="35"/>
    </row>
    <row r="121" spans="1:16" ht="15.95" customHeight="1" x14ac:dyDescent="0.15">
      <c r="A121" s="17"/>
      <c r="B121" s="18" t="s">
        <v>77</v>
      </c>
      <c r="C121" s="11" t="s">
        <v>18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>
        <f t="shared" si="57"/>
        <v>0</v>
      </c>
      <c r="N121" s="37">
        <f>SUM(M121,D121)</f>
        <v>0</v>
      </c>
      <c r="P121" s="35"/>
    </row>
    <row r="122" spans="1:16" ht="15.95" customHeight="1" x14ac:dyDescent="0.15">
      <c r="A122" s="13"/>
      <c r="B122" s="19"/>
      <c r="C122" s="15" t="s">
        <v>19</v>
      </c>
      <c r="D122" s="38" t="s">
        <v>20</v>
      </c>
      <c r="E122" s="38">
        <f t="shared" ref="E122:L122" si="63">IF($M121=0,0,E121/$M121%)</f>
        <v>0</v>
      </c>
      <c r="F122" s="38">
        <f t="shared" si="63"/>
        <v>0</v>
      </c>
      <c r="G122" s="38">
        <f t="shared" si="63"/>
        <v>0</v>
      </c>
      <c r="H122" s="38">
        <f t="shared" si="63"/>
        <v>0</v>
      </c>
      <c r="I122" s="38">
        <f t="shared" si="63"/>
        <v>0</v>
      </c>
      <c r="J122" s="38">
        <f t="shared" si="63"/>
        <v>0</v>
      </c>
      <c r="K122" s="38">
        <f t="shared" si="63"/>
        <v>0</v>
      </c>
      <c r="L122" s="38">
        <f t="shared" si="63"/>
        <v>0</v>
      </c>
      <c r="M122" s="37">
        <f t="shared" si="57"/>
        <v>0</v>
      </c>
      <c r="N122" s="38" t="s">
        <v>20</v>
      </c>
      <c r="P122" s="35"/>
    </row>
    <row r="123" spans="1:16" ht="15.95" customHeight="1" x14ac:dyDescent="0.15">
      <c r="A123" s="17"/>
      <c r="B123" s="18" t="s">
        <v>78</v>
      </c>
      <c r="C123" s="11" t="s">
        <v>18</v>
      </c>
      <c r="D123" s="37">
        <v>11.9</v>
      </c>
      <c r="E123" s="37">
        <v>3.3</v>
      </c>
      <c r="F123" s="37">
        <v>1.2</v>
      </c>
      <c r="G123" s="37">
        <v>217.1</v>
      </c>
      <c r="H123" s="37">
        <v>117.9</v>
      </c>
      <c r="I123" s="37">
        <v>68.3</v>
      </c>
      <c r="J123" s="37">
        <v>16.5</v>
      </c>
      <c r="K123" s="37">
        <v>2.5</v>
      </c>
      <c r="L123" s="37">
        <v>6.3</v>
      </c>
      <c r="M123" s="37">
        <f t="shared" si="57"/>
        <v>433.1</v>
      </c>
      <c r="N123" s="37">
        <f>SUM(M123,D123)</f>
        <v>445</v>
      </c>
      <c r="P123" s="35"/>
    </row>
    <row r="124" spans="1:16" ht="15.95" customHeight="1" x14ac:dyDescent="0.15">
      <c r="A124" s="13"/>
      <c r="B124" s="19"/>
      <c r="C124" s="15" t="s">
        <v>19</v>
      </c>
      <c r="D124" s="38" t="s">
        <v>20</v>
      </c>
      <c r="E124" s="38">
        <f t="shared" ref="E124:L124" si="64">IF($M123=0,0,E123/$M123%)</f>
        <v>0.76194874163010839</v>
      </c>
      <c r="F124" s="38">
        <f t="shared" si="64"/>
        <v>0.27707226968367576</v>
      </c>
      <c r="G124" s="38">
        <f t="shared" si="64"/>
        <v>50.126991456938349</v>
      </c>
      <c r="H124" s="38">
        <f t="shared" si="64"/>
        <v>27.22235049642115</v>
      </c>
      <c r="I124" s="38">
        <f t="shared" si="64"/>
        <v>15.770030016162547</v>
      </c>
      <c r="J124" s="38">
        <f t="shared" si="64"/>
        <v>3.8097437081505423</v>
      </c>
      <c r="K124" s="38">
        <f t="shared" si="64"/>
        <v>0.57723389517432455</v>
      </c>
      <c r="L124" s="38">
        <f t="shared" si="64"/>
        <v>1.4546294158392978</v>
      </c>
      <c r="M124" s="37">
        <f t="shared" si="57"/>
        <v>100.00000000000001</v>
      </c>
      <c r="N124" s="38" t="s">
        <v>20</v>
      </c>
      <c r="P124" s="35"/>
    </row>
    <row r="125" spans="1:16" ht="15.95" customHeight="1" x14ac:dyDescent="0.15">
      <c r="A125" s="17"/>
      <c r="B125" s="18" t="s">
        <v>79</v>
      </c>
      <c r="C125" s="11" t="s">
        <v>18</v>
      </c>
      <c r="D125" s="37">
        <v>217</v>
      </c>
      <c r="E125" s="37">
        <v>36.799999999999997</v>
      </c>
      <c r="F125" s="37">
        <v>35.4</v>
      </c>
      <c r="G125" s="37">
        <v>849.5</v>
      </c>
      <c r="H125" s="37">
        <v>197.7</v>
      </c>
      <c r="I125" s="37">
        <v>181.2</v>
      </c>
      <c r="J125" s="37">
        <v>76.599999999999994</v>
      </c>
      <c r="K125" s="37">
        <v>17.7</v>
      </c>
      <c r="L125" s="37">
        <v>78.099999999999994</v>
      </c>
      <c r="M125" s="37">
        <f t="shared" si="57"/>
        <v>1473</v>
      </c>
      <c r="N125" s="37">
        <f>SUM(M125,D125)</f>
        <v>1690</v>
      </c>
      <c r="P125" s="35"/>
    </row>
    <row r="126" spans="1:16" ht="15.95" customHeight="1" x14ac:dyDescent="0.15">
      <c r="A126" s="13"/>
      <c r="B126" s="19"/>
      <c r="C126" s="15" t="s">
        <v>19</v>
      </c>
      <c r="D126" s="38" t="s">
        <v>20</v>
      </c>
      <c r="E126" s="38">
        <f t="shared" ref="E126:L126" si="65">IF($M125=0,0,E125/$M125%)</f>
        <v>2.4983027834351659</v>
      </c>
      <c r="F126" s="38">
        <f t="shared" si="65"/>
        <v>2.4032586558044806</v>
      </c>
      <c r="G126" s="38">
        <f t="shared" si="65"/>
        <v>57.671418873048196</v>
      </c>
      <c r="H126" s="38">
        <f t="shared" si="65"/>
        <v>13.421588594704684</v>
      </c>
      <c r="I126" s="38">
        <f t="shared" si="65"/>
        <v>12.301425661914459</v>
      </c>
      <c r="J126" s="38">
        <f t="shared" si="65"/>
        <v>5.2002715546503726</v>
      </c>
      <c r="K126" s="38">
        <f t="shared" si="65"/>
        <v>1.2016293279022403</v>
      </c>
      <c r="L126" s="38">
        <f t="shared" si="65"/>
        <v>5.3021045485403935</v>
      </c>
      <c r="M126" s="37">
        <f t="shared" si="57"/>
        <v>100</v>
      </c>
      <c r="N126" s="38" t="s">
        <v>20</v>
      </c>
      <c r="P126" s="35"/>
    </row>
    <row r="127" spans="1:16" ht="15.75" customHeight="1" x14ac:dyDescent="0.15">
      <c r="A127" s="17"/>
      <c r="B127" s="18" t="s">
        <v>80</v>
      </c>
      <c r="C127" s="11" t="s">
        <v>18</v>
      </c>
      <c r="D127" s="37">
        <v>80.5</v>
      </c>
      <c r="E127" s="37">
        <v>179</v>
      </c>
      <c r="F127" s="37">
        <v>26.2</v>
      </c>
      <c r="G127" s="37">
        <v>1020</v>
      </c>
      <c r="H127" s="37">
        <v>1125.6000000000001</v>
      </c>
      <c r="I127" s="37">
        <v>168.5</v>
      </c>
      <c r="J127" s="37">
        <v>55.3</v>
      </c>
      <c r="K127" s="37">
        <v>18.399999999999999</v>
      </c>
      <c r="L127" s="37">
        <v>39.5</v>
      </c>
      <c r="M127" s="37">
        <f t="shared" si="57"/>
        <v>2632.5000000000005</v>
      </c>
      <c r="N127" s="37">
        <f>SUM(M127,D127)</f>
        <v>2713.0000000000005</v>
      </c>
      <c r="P127" s="35"/>
    </row>
    <row r="128" spans="1:16" ht="15.75" customHeight="1" x14ac:dyDescent="0.15">
      <c r="A128" s="13"/>
      <c r="B128" s="19"/>
      <c r="C128" s="15" t="s">
        <v>19</v>
      </c>
      <c r="D128" s="38" t="s">
        <v>20</v>
      </c>
      <c r="E128" s="38">
        <f t="shared" ref="E128:L128" si="66">IF($M127=0,0,E127/$M127%)</f>
        <v>6.7996201329534651</v>
      </c>
      <c r="F128" s="38">
        <f t="shared" si="66"/>
        <v>0.99525166191832848</v>
      </c>
      <c r="G128" s="38">
        <f t="shared" si="66"/>
        <v>38.746438746438741</v>
      </c>
      <c r="H128" s="38">
        <f t="shared" si="66"/>
        <v>42.757834757834758</v>
      </c>
      <c r="I128" s="38">
        <f t="shared" si="66"/>
        <v>6.4007597340930671</v>
      </c>
      <c r="J128" s="38">
        <f t="shared" si="66"/>
        <v>2.1006647673314336</v>
      </c>
      <c r="K128" s="38">
        <f t="shared" si="66"/>
        <v>0.6989553656220322</v>
      </c>
      <c r="L128" s="38">
        <f t="shared" si="66"/>
        <v>1.500474833808167</v>
      </c>
      <c r="M128" s="37">
        <f t="shared" si="57"/>
        <v>100</v>
      </c>
      <c r="N128" s="38" t="s">
        <v>20</v>
      </c>
      <c r="P128" s="35"/>
    </row>
    <row r="129" spans="1:16" ht="15.75" customHeight="1" x14ac:dyDescent="0.15">
      <c r="A129" s="9" t="s">
        <v>81</v>
      </c>
      <c r="B129" s="10"/>
      <c r="C129" s="11" t="s">
        <v>18</v>
      </c>
      <c r="D129" s="37"/>
      <c r="E129" s="37"/>
      <c r="F129" s="37"/>
      <c r="G129" s="37"/>
      <c r="H129" s="37"/>
      <c r="I129" s="37"/>
      <c r="J129" s="37"/>
      <c r="K129" s="37"/>
      <c r="L129" s="37"/>
      <c r="M129" s="37">
        <f t="shared" si="57"/>
        <v>0</v>
      </c>
      <c r="N129" s="37">
        <f>SUM(M129,D129)</f>
        <v>0</v>
      </c>
      <c r="P129" s="35"/>
    </row>
    <row r="130" spans="1:16" ht="15.75" customHeight="1" x14ac:dyDescent="0.15">
      <c r="A130" s="21"/>
      <c r="B130" s="14"/>
      <c r="C130" s="15" t="s">
        <v>19</v>
      </c>
      <c r="D130" s="38" t="s">
        <v>20</v>
      </c>
      <c r="E130" s="38">
        <f t="shared" ref="E130:L130" si="67">IF($M129=0,0,E129/$M129%)</f>
        <v>0</v>
      </c>
      <c r="F130" s="38">
        <f t="shared" si="67"/>
        <v>0</v>
      </c>
      <c r="G130" s="38">
        <f t="shared" si="67"/>
        <v>0</v>
      </c>
      <c r="H130" s="38">
        <f t="shared" si="67"/>
        <v>0</v>
      </c>
      <c r="I130" s="38">
        <f t="shared" si="67"/>
        <v>0</v>
      </c>
      <c r="J130" s="38">
        <f t="shared" si="67"/>
        <v>0</v>
      </c>
      <c r="K130" s="38">
        <f t="shared" si="67"/>
        <v>0</v>
      </c>
      <c r="L130" s="38">
        <f t="shared" si="67"/>
        <v>0</v>
      </c>
      <c r="M130" s="37">
        <f t="shared" si="57"/>
        <v>0</v>
      </c>
      <c r="N130" s="38" t="s">
        <v>20</v>
      </c>
      <c r="P130" s="35"/>
    </row>
    <row r="131" spans="1:16" ht="15.75" customHeight="1" x14ac:dyDescent="0.15">
      <c r="A131" s="9" t="s">
        <v>82</v>
      </c>
      <c r="B131" s="10"/>
      <c r="C131" s="11" t="s">
        <v>18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>
        <f t="shared" si="57"/>
        <v>0</v>
      </c>
      <c r="N131" s="37">
        <f>SUM(M131,D131)</f>
        <v>0</v>
      </c>
      <c r="P131" s="35"/>
    </row>
    <row r="132" spans="1:16" ht="15.75" customHeight="1" x14ac:dyDescent="0.15">
      <c r="A132" s="21"/>
      <c r="B132" s="14"/>
      <c r="C132" s="15" t="s">
        <v>19</v>
      </c>
      <c r="D132" s="37"/>
      <c r="E132" s="38"/>
      <c r="F132" s="38"/>
      <c r="G132" s="38"/>
      <c r="H132" s="38"/>
      <c r="I132" s="38"/>
      <c r="J132" s="38"/>
      <c r="K132" s="38"/>
      <c r="L132" s="38"/>
      <c r="M132" s="37">
        <f t="shared" si="57"/>
        <v>0</v>
      </c>
      <c r="N132" s="37">
        <f>SUM(M132,D132)</f>
        <v>0</v>
      </c>
      <c r="P132" s="35"/>
    </row>
    <row r="133" spans="1:16" ht="15.95" customHeight="1" x14ac:dyDescent="0.15">
      <c r="A133" s="22" t="s">
        <v>83</v>
      </c>
      <c r="B133" s="23"/>
      <c r="C133" s="11" t="s">
        <v>18</v>
      </c>
      <c r="D133" s="37">
        <f t="shared" ref="D133:L133" si="68">SUM(D129,D109,D107,D81,D17,D7)</f>
        <v>159517.4</v>
      </c>
      <c r="E133" s="37">
        <f t="shared" si="68"/>
        <v>7546.6</v>
      </c>
      <c r="F133" s="37">
        <f t="shared" si="68"/>
        <v>3504.2999999999993</v>
      </c>
      <c r="G133" s="37">
        <f t="shared" si="68"/>
        <v>70736.899999999994</v>
      </c>
      <c r="H133" s="37">
        <f t="shared" si="68"/>
        <v>15416.1</v>
      </c>
      <c r="I133" s="37">
        <f t="shared" si="68"/>
        <v>20565.099999999999</v>
      </c>
      <c r="J133" s="37">
        <f t="shared" si="68"/>
        <v>1487.4</v>
      </c>
      <c r="K133" s="37">
        <f t="shared" si="68"/>
        <v>1103.2</v>
      </c>
      <c r="L133" s="37">
        <f t="shared" si="68"/>
        <v>2725.9</v>
      </c>
      <c r="M133" s="37">
        <f t="shared" si="57"/>
        <v>123085.49999999999</v>
      </c>
      <c r="N133" s="37">
        <f>SUM(M133,D133)</f>
        <v>282602.89999999997</v>
      </c>
      <c r="P133" s="35"/>
    </row>
    <row r="134" spans="1:16" ht="15.95" customHeight="1" x14ac:dyDescent="0.15">
      <c r="A134" s="21"/>
      <c r="B134" s="14"/>
      <c r="C134" s="15" t="s">
        <v>19</v>
      </c>
      <c r="D134" s="38" t="s">
        <v>20</v>
      </c>
      <c r="E134" s="38">
        <f t="shared" ref="E134:L134" si="69">IF($M133=0,0,E133/$M133%)</f>
        <v>6.1311852330290746</v>
      </c>
      <c r="F134" s="38">
        <f t="shared" si="69"/>
        <v>2.8470453465274139</v>
      </c>
      <c r="G134" s="38">
        <f t="shared" si="69"/>
        <v>57.469726328446491</v>
      </c>
      <c r="H134" s="38">
        <f t="shared" si="69"/>
        <v>12.524708434380981</v>
      </c>
      <c r="I134" s="38">
        <f t="shared" si="69"/>
        <v>16.707979412684679</v>
      </c>
      <c r="J134" s="38">
        <f t="shared" si="69"/>
        <v>1.2084282876537045</v>
      </c>
      <c r="K134" s="38">
        <f t="shared" si="69"/>
        <v>0.89628753996205912</v>
      </c>
      <c r="L134" s="38">
        <f t="shared" si="69"/>
        <v>2.2146394173156061</v>
      </c>
      <c r="M134" s="37">
        <f t="shared" si="57"/>
        <v>100.00000000000001</v>
      </c>
      <c r="N134" s="38" t="s">
        <v>20</v>
      </c>
      <c r="P134" s="35"/>
    </row>
    <row r="135" spans="1:16" ht="15.95" customHeight="1" x14ac:dyDescent="0.15">
      <c r="A135" s="9" t="s">
        <v>84</v>
      </c>
      <c r="B135" s="10"/>
      <c r="C135" s="11" t="s">
        <v>18</v>
      </c>
      <c r="D135" s="37">
        <v>2962.2000000000003</v>
      </c>
      <c r="E135" s="37">
        <v>1425.5</v>
      </c>
      <c r="F135" s="37">
        <v>0</v>
      </c>
      <c r="G135" s="37">
        <v>6042.3</v>
      </c>
      <c r="H135" s="37">
        <v>0</v>
      </c>
      <c r="I135" s="37">
        <v>4194.7999999999993</v>
      </c>
      <c r="J135" s="37">
        <v>0</v>
      </c>
      <c r="K135" s="37">
        <v>0</v>
      </c>
      <c r="L135" s="37">
        <v>78.5</v>
      </c>
      <c r="M135" s="37">
        <f t="shared" si="57"/>
        <v>11741.099999999999</v>
      </c>
      <c r="N135" s="37">
        <f>SUM(M135,D135)</f>
        <v>14703.3</v>
      </c>
      <c r="P135" s="35"/>
    </row>
    <row r="136" spans="1:16" ht="15.95" customHeight="1" x14ac:dyDescent="0.15">
      <c r="A136" s="21" t="s">
        <v>85</v>
      </c>
      <c r="B136" s="24"/>
      <c r="C136" s="15" t="s">
        <v>19</v>
      </c>
      <c r="D136" s="38" t="s">
        <v>20</v>
      </c>
      <c r="E136" s="38">
        <f t="shared" ref="E136:L136" si="70">IF($M135=0,0,E135/$M135%)</f>
        <v>12.141111139501412</v>
      </c>
      <c r="F136" s="38">
        <f t="shared" si="70"/>
        <v>0</v>
      </c>
      <c r="G136" s="38">
        <f t="shared" si="70"/>
        <v>51.462810128522889</v>
      </c>
      <c r="H136" s="38">
        <f t="shared" si="70"/>
        <v>0</v>
      </c>
      <c r="I136" s="38">
        <f t="shared" si="70"/>
        <v>35.727487203072961</v>
      </c>
      <c r="J136" s="38">
        <f t="shared" si="70"/>
        <v>0</v>
      </c>
      <c r="K136" s="38">
        <f t="shared" si="70"/>
        <v>0</v>
      </c>
      <c r="L136" s="38">
        <f t="shared" si="70"/>
        <v>0.66859152890274343</v>
      </c>
      <c r="M136" s="37">
        <f t="shared" si="57"/>
        <v>100</v>
      </c>
      <c r="N136" s="38" t="s">
        <v>20</v>
      </c>
      <c r="P136" s="35"/>
    </row>
    <row r="140" spans="1:16" ht="15.95" customHeight="1" x14ac:dyDescent="0.15">
      <c r="J140" s="25"/>
    </row>
  </sheetData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50" firstPageNumber="207" fitToHeight="2" orientation="portrait" useFirstPageNumber="1" r:id="rId1"/>
  <headerFooter alignWithMargins="0"/>
  <rowBreaks count="1" manualBreakCount="1">
    <brk id="9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FF0000"/>
    <pageSetUpPr fitToPage="1"/>
  </sheetPr>
  <dimension ref="A2:P140"/>
  <sheetViews>
    <sheetView showGridLines="0" showZeros="0" zoomScale="90" zoomScaleNormal="90" workbookViewId="0">
      <pane xSplit="2" ySplit="6" topLeftCell="C125" activePane="bottomRight" state="frozen"/>
      <selection activeCell="D113" sqref="D113"/>
      <selection pane="topRight" activeCell="D113" sqref="D113"/>
      <selection pane="bottomLeft" activeCell="D113" sqref="D113"/>
      <selection pane="bottomRight" activeCell="F113" sqref="F113"/>
    </sheetView>
  </sheetViews>
  <sheetFormatPr defaultRowHeight="15.95" customHeight="1" x14ac:dyDescent="0.15"/>
  <cols>
    <col min="1" max="1" width="7.5" style="2" customWidth="1"/>
    <col min="2" max="2" width="13.875" style="2" customWidth="1"/>
    <col min="3" max="3" width="13.5" style="1" bestFit="1" customWidth="1"/>
    <col min="4" max="4" width="14.625" style="1" customWidth="1"/>
    <col min="5" max="6" width="12.375" style="1" customWidth="1"/>
    <col min="7" max="7" width="14.625" style="1" customWidth="1"/>
    <col min="8" max="12" width="12.375" style="1" customWidth="1"/>
    <col min="13" max="13" width="14.625" style="1" customWidth="1"/>
    <col min="14" max="14" width="17.625" style="1" customWidth="1"/>
    <col min="15" max="256" width="9" style="1"/>
    <col min="257" max="257" width="7.5" style="1" customWidth="1"/>
    <col min="258" max="258" width="13.875" style="1" customWidth="1"/>
    <col min="259" max="259" width="13.5" style="1" bestFit="1" customWidth="1"/>
    <col min="260" max="260" width="14.625" style="1" customWidth="1"/>
    <col min="261" max="262" width="12.375" style="1" customWidth="1"/>
    <col min="263" max="263" width="14.625" style="1" customWidth="1"/>
    <col min="264" max="268" width="12.375" style="1" customWidth="1"/>
    <col min="269" max="269" width="14.625" style="1" customWidth="1"/>
    <col min="270" max="270" width="17.625" style="1" customWidth="1"/>
    <col min="271" max="512" width="9" style="1"/>
    <col min="513" max="513" width="7.5" style="1" customWidth="1"/>
    <col min="514" max="514" width="13.875" style="1" customWidth="1"/>
    <col min="515" max="515" width="13.5" style="1" bestFit="1" customWidth="1"/>
    <col min="516" max="516" width="14.625" style="1" customWidth="1"/>
    <col min="517" max="518" width="12.375" style="1" customWidth="1"/>
    <col min="519" max="519" width="14.625" style="1" customWidth="1"/>
    <col min="520" max="524" width="12.375" style="1" customWidth="1"/>
    <col min="525" max="525" width="14.625" style="1" customWidth="1"/>
    <col min="526" max="526" width="17.625" style="1" customWidth="1"/>
    <col min="527" max="768" width="9" style="1"/>
    <col min="769" max="769" width="7.5" style="1" customWidth="1"/>
    <col min="770" max="770" width="13.875" style="1" customWidth="1"/>
    <col min="771" max="771" width="13.5" style="1" bestFit="1" customWidth="1"/>
    <col min="772" max="772" width="14.625" style="1" customWidth="1"/>
    <col min="773" max="774" width="12.375" style="1" customWidth="1"/>
    <col min="775" max="775" width="14.625" style="1" customWidth="1"/>
    <col min="776" max="780" width="12.375" style="1" customWidth="1"/>
    <col min="781" max="781" width="14.625" style="1" customWidth="1"/>
    <col min="782" max="782" width="17.625" style="1" customWidth="1"/>
    <col min="783" max="1024" width="9" style="1"/>
    <col min="1025" max="1025" width="7.5" style="1" customWidth="1"/>
    <col min="1026" max="1026" width="13.875" style="1" customWidth="1"/>
    <col min="1027" max="1027" width="13.5" style="1" bestFit="1" customWidth="1"/>
    <col min="1028" max="1028" width="14.625" style="1" customWidth="1"/>
    <col min="1029" max="1030" width="12.375" style="1" customWidth="1"/>
    <col min="1031" max="1031" width="14.625" style="1" customWidth="1"/>
    <col min="1032" max="1036" width="12.375" style="1" customWidth="1"/>
    <col min="1037" max="1037" width="14.625" style="1" customWidth="1"/>
    <col min="1038" max="1038" width="17.625" style="1" customWidth="1"/>
    <col min="1039" max="1280" width="9" style="1"/>
    <col min="1281" max="1281" width="7.5" style="1" customWidth="1"/>
    <col min="1282" max="1282" width="13.875" style="1" customWidth="1"/>
    <col min="1283" max="1283" width="13.5" style="1" bestFit="1" customWidth="1"/>
    <col min="1284" max="1284" width="14.625" style="1" customWidth="1"/>
    <col min="1285" max="1286" width="12.375" style="1" customWidth="1"/>
    <col min="1287" max="1287" width="14.625" style="1" customWidth="1"/>
    <col min="1288" max="1292" width="12.375" style="1" customWidth="1"/>
    <col min="1293" max="1293" width="14.625" style="1" customWidth="1"/>
    <col min="1294" max="1294" width="17.625" style="1" customWidth="1"/>
    <col min="1295" max="1536" width="9" style="1"/>
    <col min="1537" max="1537" width="7.5" style="1" customWidth="1"/>
    <col min="1538" max="1538" width="13.875" style="1" customWidth="1"/>
    <col min="1539" max="1539" width="13.5" style="1" bestFit="1" customWidth="1"/>
    <col min="1540" max="1540" width="14.625" style="1" customWidth="1"/>
    <col min="1541" max="1542" width="12.375" style="1" customWidth="1"/>
    <col min="1543" max="1543" width="14.625" style="1" customWidth="1"/>
    <col min="1544" max="1548" width="12.375" style="1" customWidth="1"/>
    <col min="1549" max="1549" width="14.625" style="1" customWidth="1"/>
    <col min="1550" max="1550" width="17.625" style="1" customWidth="1"/>
    <col min="1551" max="1792" width="9" style="1"/>
    <col min="1793" max="1793" width="7.5" style="1" customWidth="1"/>
    <col min="1794" max="1794" width="13.875" style="1" customWidth="1"/>
    <col min="1795" max="1795" width="13.5" style="1" bestFit="1" customWidth="1"/>
    <col min="1796" max="1796" width="14.625" style="1" customWidth="1"/>
    <col min="1797" max="1798" width="12.375" style="1" customWidth="1"/>
    <col min="1799" max="1799" width="14.625" style="1" customWidth="1"/>
    <col min="1800" max="1804" width="12.375" style="1" customWidth="1"/>
    <col min="1805" max="1805" width="14.625" style="1" customWidth="1"/>
    <col min="1806" max="1806" width="17.625" style="1" customWidth="1"/>
    <col min="1807" max="2048" width="9" style="1"/>
    <col min="2049" max="2049" width="7.5" style="1" customWidth="1"/>
    <col min="2050" max="2050" width="13.875" style="1" customWidth="1"/>
    <col min="2051" max="2051" width="13.5" style="1" bestFit="1" customWidth="1"/>
    <col min="2052" max="2052" width="14.625" style="1" customWidth="1"/>
    <col min="2053" max="2054" width="12.375" style="1" customWidth="1"/>
    <col min="2055" max="2055" width="14.625" style="1" customWidth="1"/>
    <col min="2056" max="2060" width="12.375" style="1" customWidth="1"/>
    <col min="2061" max="2061" width="14.625" style="1" customWidth="1"/>
    <col min="2062" max="2062" width="17.625" style="1" customWidth="1"/>
    <col min="2063" max="2304" width="9" style="1"/>
    <col min="2305" max="2305" width="7.5" style="1" customWidth="1"/>
    <col min="2306" max="2306" width="13.875" style="1" customWidth="1"/>
    <col min="2307" max="2307" width="13.5" style="1" bestFit="1" customWidth="1"/>
    <col min="2308" max="2308" width="14.625" style="1" customWidth="1"/>
    <col min="2309" max="2310" width="12.375" style="1" customWidth="1"/>
    <col min="2311" max="2311" width="14.625" style="1" customWidth="1"/>
    <col min="2312" max="2316" width="12.375" style="1" customWidth="1"/>
    <col min="2317" max="2317" width="14.625" style="1" customWidth="1"/>
    <col min="2318" max="2318" width="17.625" style="1" customWidth="1"/>
    <col min="2319" max="2560" width="9" style="1"/>
    <col min="2561" max="2561" width="7.5" style="1" customWidth="1"/>
    <col min="2562" max="2562" width="13.875" style="1" customWidth="1"/>
    <col min="2563" max="2563" width="13.5" style="1" bestFit="1" customWidth="1"/>
    <col min="2564" max="2564" width="14.625" style="1" customWidth="1"/>
    <col min="2565" max="2566" width="12.375" style="1" customWidth="1"/>
    <col min="2567" max="2567" width="14.625" style="1" customWidth="1"/>
    <col min="2568" max="2572" width="12.375" style="1" customWidth="1"/>
    <col min="2573" max="2573" width="14.625" style="1" customWidth="1"/>
    <col min="2574" max="2574" width="17.625" style="1" customWidth="1"/>
    <col min="2575" max="2816" width="9" style="1"/>
    <col min="2817" max="2817" width="7.5" style="1" customWidth="1"/>
    <col min="2818" max="2818" width="13.875" style="1" customWidth="1"/>
    <col min="2819" max="2819" width="13.5" style="1" bestFit="1" customWidth="1"/>
    <col min="2820" max="2820" width="14.625" style="1" customWidth="1"/>
    <col min="2821" max="2822" width="12.375" style="1" customWidth="1"/>
    <col min="2823" max="2823" width="14.625" style="1" customWidth="1"/>
    <col min="2824" max="2828" width="12.375" style="1" customWidth="1"/>
    <col min="2829" max="2829" width="14.625" style="1" customWidth="1"/>
    <col min="2830" max="2830" width="17.625" style="1" customWidth="1"/>
    <col min="2831" max="3072" width="9" style="1"/>
    <col min="3073" max="3073" width="7.5" style="1" customWidth="1"/>
    <col min="3074" max="3074" width="13.875" style="1" customWidth="1"/>
    <col min="3075" max="3075" width="13.5" style="1" bestFit="1" customWidth="1"/>
    <col min="3076" max="3076" width="14.625" style="1" customWidth="1"/>
    <col min="3077" max="3078" width="12.375" style="1" customWidth="1"/>
    <col min="3079" max="3079" width="14.625" style="1" customWidth="1"/>
    <col min="3080" max="3084" width="12.375" style="1" customWidth="1"/>
    <col min="3085" max="3085" width="14.625" style="1" customWidth="1"/>
    <col min="3086" max="3086" width="17.625" style="1" customWidth="1"/>
    <col min="3087" max="3328" width="9" style="1"/>
    <col min="3329" max="3329" width="7.5" style="1" customWidth="1"/>
    <col min="3330" max="3330" width="13.875" style="1" customWidth="1"/>
    <col min="3331" max="3331" width="13.5" style="1" bestFit="1" customWidth="1"/>
    <col min="3332" max="3332" width="14.625" style="1" customWidth="1"/>
    <col min="3333" max="3334" width="12.375" style="1" customWidth="1"/>
    <col min="3335" max="3335" width="14.625" style="1" customWidth="1"/>
    <col min="3336" max="3340" width="12.375" style="1" customWidth="1"/>
    <col min="3341" max="3341" width="14.625" style="1" customWidth="1"/>
    <col min="3342" max="3342" width="17.625" style="1" customWidth="1"/>
    <col min="3343" max="3584" width="9" style="1"/>
    <col min="3585" max="3585" width="7.5" style="1" customWidth="1"/>
    <col min="3586" max="3586" width="13.875" style="1" customWidth="1"/>
    <col min="3587" max="3587" width="13.5" style="1" bestFit="1" customWidth="1"/>
    <col min="3588" max="3588" width="14.625" style="1" customWidth="1"/>
    <col min="3589" max="3590" width="12.375" style="1" customWidth="1"/>
    <col min="3591" max="3591" width="14.625" style="1" customWidth="1"/>
    <col min="3592" max="3596" width="12.375" style="1" customWidth="1"/>
    <col min="3597" max="3597" width="14.625" style="1" customWidth="1"/>
    <col min="3598" max="3598" width="17.625" style="1" customWidth="1"/>
    <col min="3599" max="3840" width="9" style="1"/>
    <col min="3841" max="3841" width="7.5" style="1" customWidth="1"/>
    <col min="3842" max="3842" width="13.875" style="1" customWidth="1"/>
    <col min="3843" max="3843" width="13.5" style="1" bestFit="1" customWidth="1"/>
    <col min="3844" max="3844" width="14.625" style="1" customWidth="1"/>
    <col min="3845" max="3846" width="12.375" style="1" customWidth="1"/>
    <col min="3847" max="3847" width="14.625" style="1" customWidth="1"/>
    <col min="3848" max="3852" width="12.375" style="1" customWidth="1"/>
    <col min="3853" max="3853" width="14.625" style="1" customWidth="1"/>
    <col min="3854" max="3854" width="17.625" style="1" customWidth="1"/>
    <col min="3855" max="4096" width="9" style="1"/>
    <col min="4097" max="4097" width="7.5" style="1" customWidth="1"/>
    <col min="4098" max="4098" width="13.875" style="1" customWidth="1"/>
    <col min="4099" max="4099" width="13.5" style="1" bestFit="1" customWidth="1"/>
    <col min="4100" max="4100" width="14.625" style="1" customWidth="1"/>
    <col min="4101" max="4102" width="12.375" style="1" customWidth="1"/>
    <col min="4103" max="4103" width="14.625" style="1" customWidth="1"/>
    <col min="4104" max="4108" width="12.375" style="1" customWidth="1"/>
    <col min="4109" max="4109" width="14.625" style="1" customWidth="1"/>
    <col min="4110" max="4110" width="17.625" style="1" customWidth="1"/>
    <col min="4111" max="4352" width="9" style="1"/>
    <col min="4353" max="4353" width="7.5" style="1" customWidth="1"/>
    <col min="4354" max="4354" width="13.875" style="1" customWidth="1"/>
    <col min="4355" max="4355" width="13.5" style="1" bestFit="1" customWidth="1"/>
    <col min="4356" max="4356" width="14.625" style="1" customWidth="1"/>
    <col min="4357" max="4358" width="12.375" style="1" customWidth="1"/>
    <col min="4359" max="4359" width="14.625" style="1" customWidth="1"/>
    <col min="4360" max="4364" width="12.375" style="1" customWidth="1"/>
    <col min="4365" max="4365" width="14.625" style="1" customWidth="1"/>
    <col min="4366" max="4366" width="17.625" style="1" customWidth="1"/>
    <col min="4367" max="4608" width="9" style="1"/>
    <col min="4609" max="4609" width="7.5" style="1" customWidth="1"/>
    <col min="4610" max="4610" width="13.875" style="1" customWidth="1"/>
    <col min="4611" max="4611" width="13.5" style="1" bestFit="1" customWidth="1"/>
    <col min="4612" max="4612" width="14.625" style="1" customWidth="1"/>
    <col min="4613" max="4614" width="12.375" style="1" customWidth="1"/>
    <col min="4615" max="4615" width="14.625" style="1" customWidth="1"/>
    <col min="4616" max="4620" width="12.375" style="1" customWidth="1"/>
    <col min="4621" max="4621" width="14.625" style="1" customWidth="1"/>
    <col min="4622" max="4622" width="17.625" style="1" customWidth="1"/>
    <col min="4623" max="4864" width="9" style="1"/>
    <col min="4865" max="4865" width="7.5" style="1" customWidth="1"/>
    <col min="4866" max="4866" width="13.875" style="1" customWidth="1"/>
    <col min="4867" max="4867" width="13.5" style="1" bestFit="1" customWidth="1"/>
    <col min="4868" max="4868" width="14.625" style="1" customWidth="1"/>
    <col min="4869" max="4870" width="12.375" style="1" customWidth="1"/>
    <col min="4871" max="4871" width="14.625" style="1" customWidth="1"/>
    <col min="4872" max="4876" width="12.375" style="1" customWidth="1"/>
    <col min="4877" max="4877" width="14.625" style="1" customWidth="1"/>
    <col min="4878" max="4878" width="17.625" style="1" customWidth="1"/>
    <col min="4879" max="5120" width="9" style="1"/>
    <col min="5121" max="5121" width="7.5" style="1" customWidth="1"/>
    <col min="5122" max="5122" width="13.875" style="1" customWidth="1"/>
    <col min="5123" max="5123" width="13.5" style="1" bestFit="1" customWidth="1"/>
    <col min="5124" max="5124" width="14.625" style="1" customWidth="1"/>
    <col min="5125" max="5126" width="12.375" style="1" customWidth="1"/>
    <col min="5127" max="5127" width="14.625" style="1" customWidth="1"/>
    <col min="5128" max="5132" width="12.375" style="1" customWidth="1"/>
    <col min="5133" max="5133" width="14.625" style="1" customWidth="1"/>
    <col min="5134" max="5134" width="17.625" style="1" customWidth="1"/>
    <col min="5135" max="5376" width="9" style="1"/>
    <col min="5377" max="5377" width="7.5" style="1" customWidth="1"/>
    <col min="5378" max="5378" width="13.875" style="1" customWidth="1"/>
    <col min="5379" max="5379" width="13.5" style="1" bestFit="1" customWidth="1"/>
    <col min="5380" max="5380" width="14.625" style="1" customWidth="1"/>
    <col min="5381" max="5382" width="12.375" style="1" customWidth="1"/>
    <col min="5383" max="5383" width="14.625" style="1" customWidth="1"/>
    <col min="5384" max="5388" width="12.375" style="1" customWidth="1"/>
    <col min="5389" max="5389" width="14.625" style="1" customWidth="1"/>
    <col min="5390" max="5390" width="17.625" style="1" customWidth="1"/>
    <col min="5391" max="5632" width="9" style="1"/>
    <col min="5633" max="5633" width="7.5" style="1" customWidth="1"/>
    <col min="5634" max="5634" width="13.875" style="1" customWidth="1"/>
    <col min="5635" max="5635" width="13.5" style="1" bestFit="1" customWidth="1"/>
    <col min="5636" max="5636" width="14.625" style="1" customWidth="1"/>
    <col min="5637" max="5638" width="12.375" style="1" customWidth="1"/>
    <col min="5639" max="5639" width="14.625" style="1" customWidth="1"/>
    <col min="5640" max="5644" width="12.375" style="1" customWidth="1"/>
    <col min="5645" max="5645" width="14.625" style="1" customWidth="1"/>
    <col min="5646" max="5646" width="17.625" style="1" customWidth="1"/>
    <col min="5647" max="5888" width="9" style="1"/>
    <col min="5889" max="5889" width="7.5" style="1" customWidth="1"/>
    <col min="5890" max="5890" width="13.875" style="1" customWidth="1"/>
    <col min="5891" max="5891" width="13.5" style="1" bestFit="1" customWidth="1"/>
    <col min="5892" max="5892" width="14.625" style="1" customWidth="1"/>
    <col min="5893" max="5894" width="12.375" style="1" customWidth="1"/>
    <col min="5895" max="5895" width="14.625" style="1" customWidth="1"/>
    <col min="5896" max="5900" width="12.375" style="1" customWidth="1"/>
    <col min="5901" max="5901" width="14.625" style="1" customWidth="1"/>
    <col min="5902" max="5902" width="17.625" style="1" customWidth="1"/>
    <col min="5903" max="6144" width="9" style="1"/>
    <col min="6145" max="6145" width="7.5" style="1" customWidth="1"/>
    <col min="6146" max="6146" width="13.875" style="1" customWidth="1"/>
    <col min="6147" max="6147" width="13.5" style="1" bestFit="1" customWidth="1"/>
    <col min="6148" max="6148" width="14.625" style="1" customWidth="1"/>
    <col min="6149" max="6150" width="12.375" style="1" customWidth="1"/>
    <col min="6151" max="6151" width="14.625" style="1" customWidth="1"/>
    <col min="6152" max="6156" width="12.375" style="1" customWidth="1"/>
    <col min="6157" max="6157" width="14.625" style="1" customWidth="1"/>
    <col min="6158" max="6158" width="17.625" style="1" customWidth="1"/>
    <col min="6159" max="6400" width="9" style="1"/>
    <col min="6401" max="6401" width="7.5" style="1" customWidth="1"/>
    <col min="6402" max="6402" width="13.875" style="1" customWidth="1"/>
    <col min="6403" max="6403" width="13.5" style="1" bestFit="1" customWidth="1"/>
    <col min="6404" max="6404" width="14.625" style="1" customWidth="1"/>
    <col min="6405" max="6406" width="12.375" style="1" customWidth="1"/>
    <col min="6407" max="6407" width="14.625" style="1" customWidth="1"/>
    <col min="6408" max="6412" width="12.375" style="1" customWidth="1"/>
    <col min="6413" max="6413" width="14.625" style="1" customWidth="1"/>
    <col min="6414" max="6414" width="17.625" style="1" customWidth="1"/>
    <col min="6415" max="6656" width="9" style="1"/>
    <col min="6657" max="6657" width="7.5" style="1" customWidth="1"/>
    <col min="6658" max="6658" width="13.875" style="1" customWidth="1"/>
    <col min="6659" max="6659" width="13.5" style="1" bestFit="1" customWidth="1"/>
    <col min="6660" max="6660" width="14.625" style="1" customWidth="1"/>
    <col min="6661" max="6662" width="12.375" style="1" customWidth="1"/>
    <col min="6663" max="6663" width="14.625" style="1" customWidth="1"/>
    <col min="6664" max="6668" width="12.375" style="1" customWidth="1"/>
    <col min="6669" max="6669" width="14.625" style="1" customWidth="1"/>
    <col min="6670" max="6670" width="17.625" style="1" customWidth="1"/>
    <col min="6671" max="6912" width="9" style="1"/>
    <col min="6913" max="6913" width="7.5" style="1" customWidth="1"/>
    <col min="6914" max="6914" width="13.875" style="1" customWidth="1"/>
    <col min="6915" max="6915" width="13.5" style="1" bestFit="1" customWidth="1"/>
    <col min="6916" max="6916" width="14.625" style="1" customWidth="1"/>
    <col min="6917" max="6918" width="12.375" style="1" customWidth="1"/>
    <col min="6919" max="6919" width="14.625" style="1" customWidth="1"/>
    <col min="6920" max="6924" width="12.375" style="1" customWidth="1"/>
    <col min="6925" max="6925" width="14.625" style="1" customWidth="1"/>
    <col min="6926" max="6926" width="17.625" style="1" customWidth="1"/>
    <col min="6927" max="7168" width="9" style="1"/>
    <col min="7169" max="7169" width="7.5" style="1" customWidth="1"/>
    <col min="7170" max="7170" width="13.875" style="1" customWidth="1"/>
    <col min="7171" max="7171" width="13.5" style="1" bestFit="1" customWidth="1"/>
    <col min="7172" max="7172" width="14.625" style="1" customWidth="1"/>
    <col min="7173" max="7174" width="12.375" style="1" customWidth="1"/>
    <col min="7175" max="7175" width="14.625" style="1" customWidth="1"/>
    <col min="7176" max="7180" width="12.375" style="1" customWidth="1"/>
    <col min="7181" max="7181" width="14.625" style="1" customWidth="1"/>
    <col min="7182" max="7182" width="17.625" style="1" customWidth="1"/>
    <col min="7183" max="7424" width="9" style="1"/>
    <col min="7425" max="7425" width="7.5" style="1" customWidth="1"/>
    <col min="7426" max="7426" width="13.875" style="1" customWidth="1"/>
    <col min="7427" max="7427" width="13.5" style="1" bestFit="1" customWidth="1"/>
    <col min="7428" max="7428" width="14.625" style="1" customWidth="1"/>
    <col min="7429" max="7430" width="12.375" style="1" customWidth="1"/>
    <col min="7431" max="7431" width="14.625" style="1" customWidth="1"/>
    <col min="7432" max="7436" width="12.375" style="1" customWidth="1"/>
    <col min="7437" max="7437" width="14.625" style="1" customWidth="1"/>
    <col min="7438" max="7438" width="17.625" style="1" customWidth="1"/>
    <col min="7439" max="7680" width="9" style="1"/>
    <col min="7681" max="7681" width="7.5" style="1" customWidth="1"/>
    <col min="7682" max="7682" width="13.875" style="1" customWidth="1"/>
    <col min="7683" max="7683" width="13.5" style="1" bestFit="1" customWidth="1"/>
    <col min="7684" max="7684" width="14.625" style="1" customWidth="1"/>
    <col min="7685" max="7686" width="12.375" style="1" customWidth="1"/>
    <col min="7687" max="7687" width="14.625" style="1" customWidth="1"/>
    <col min="7688" max="7692" width="12.375" style="1" customWidth="1"/>
    <col min="7693" max="7693" width="14.625" style="1" customWidth="1"/>
    <col min="7694" max="7694" width="17.625" style="1" customWidth="1"/>
    <col min="7695" max="7936" width="9" style="1"/>
    <col min="7937" max="7937" width="7.5" style="1" customWidth="1"/>
    <col min="7938" max="7938" width="13.875" style="1" customWidth="1"/>
    <col min="7939" max="7939" width="13.5" style="1" bestFit="1" customWidth="1"/>
    <col min="7940" max="7940" width="14.625" style="1" customWidth="1"/>
    <col min="7941" max="7942" width="12.375" style="1" customWidth="1"/>
    <col min="7943" max="7943" width="14.625" style="1" customWidth="1"/>
    <col min="7944" max="7948" width="12.375" style="1" customWidth="1"/>
    <col min="7949" max="7949" width="14.625" style="1" customWidth="1"/>
    <col min="7950" max="7950" width="17.625" style="1" customWidth="1"/>
    <col min="7951" max="8192" width="9" style="1"/>
    <col min="8193" max="8193" width="7.5" style="1" customWidth="1"/>
    <col min="8194" max="8194" width="13.875" style="1" customWidth="1"/>
    <col min="8195" max="8195" width="13.5" style="1" bestFit="1" customWidth="1"/>
    <col min="8196" max="8196" width="14.625" style="1" customWidth="1"/>
    <col min="8197" max="8198" width="12.375" style="1" customWidth="1"/>
    <col min="8199" max="8199" width="14.625" style="1" customWidth="1"/>
    <col min="8200" max="8204" width="12.375" style="1" customWidth="1"/>
    <col min="8205" max="8205" width="14.625" style="1" customWidth="1"/>
    <col min="8206" max="8206" width="17.625" style="1" customWidth="1"/>
    <col min="8207" max="8448" width="9" style="1"/>
    <col min="8449" max="8449" width="7.5" style="1" customWidth="1"/>
    <col min="8450" max="8450" width="13.875" style="1" customWidth="1"/>
    <col min="8451" max="8451" width="13.5" style="1" bestFit="1" customWidth="1"/>
    <col min="8452" max="8452" width="14.625" style="1" customWidth="1"/>
    <col min="8453" max="8454" width="12.375" style="1" customWidth="1"/>
    <col min="8455" max="8455" width="14.625" style="1" customWidth="1"/>
    <col min="8456" max="8460" width="12.375" style="1" customWidth="1"/>
    <col min="8461" max="8461" width="14.625" style="1" customWidth="1"/>
    <col min="8462" max="8462" width="17.625" style="1" customWidth="1"/>
    <col min="8463" max="8704" width="9" style="1"/>
    <col min="8705" max="8705" width="7.5" style="1" customWidth="1"/>
    <col min="8706" max="8706" width="13.875" style="1" customWidth="1"/>
    <col min="8707" max="8707" width="13.5" style="1" bestFit="1" customWidth="1"/>
    <col min="8708" max="8708" width="14.625" style="1" customWidth="1"/>
    <col min="8709" max="8710" width="12.375" style="1" customWidth="1"/>
    <col min="8711" max="8711" width="14.625" style="1" customWidth="1"/>
    <col min="8712" max="8716" width="12.375" style="1" customWidth="1"/>
    <col min="8717" max="8717" width="14.625" style="1" customWidth="1"/>
    <col min="8718" max="8718" width="17.625" style="1" customWidth="1"/>
    <col min="8719" max="8960" width="9" style="1"/>
    <col min="8961" max="8961" width="7.5" style="1" customWidth="1"/>
    <col min="8962" max="8962" width="13.875" style="1" customWidth="1"/>
    <col min="8963" max="8963" width="13.5" style="1" bestFit="1" customWidth="1"/>
    <col min="8964" max="8964" width="14.625" style="1" customWidth="1"/>
    <col min="8965" max="8966" width="12.375" style="1" customWidth="1"/>
    <col min="8967" max="8967" width="14.625" style="1" customWidth="1"/>
    <col min="8968" max="8972" width="12.375" style="1" customWidth="1"/>
    <col min="8973" max="8973" width="14.625" style="1" customWidth="1"/>
    <col min="8974" max="8974" width="17.625" style="1" customWidth="1"/>
    <col min="8975" max="9216" width="9" style="1"/>
    <col min="9217" max="9217" width="7.5" style="1" customWidth="1"/>
    <col min="9218" max="9218" width="13.875" style="1" customWidth="1"/>
    <col min="9219" max="9219" width="13.5" style="1" bestFit="1" customWidth="1"/>
    <col min="9220" max="9220" width="14.625" style="1" customWidth="1"/>
    <col min="9221" max="9222" width="12.375" style="1" customWidth="1"/>
    <col min="9223" max="9223" width="14.625" style="1" customWidth="1"/>
    <col min="9224" max="9228" width="12.375" style="1" customWidth="1"/>
    <col min="9229" max="9229" width="14.625" style="1" customWidth="1"/>
    <col min="9230" max="9230" width="17.625" style="1" customWidth="1"/>
    <col min="9231" max="9472" width="9" style="1"/>
    <col min="9473" max="9473" width="7.5" style="1" customWidth="1"/>
    <col min="9474" max="9474" width="13.875" style="1" customWidth="1"/>
    <col min="9475" max="9475" width="13.5" style="1" bestFit="1" customWidth="1"/>
    <col min="9476" max="9476" width="14.625" style="1" customWidth="1"/>
    <col min="9477" max="9478" width="12.375" style="1" customWidth="1"/>
    <col min="9479" max="9479" width="14.625" style="1" customWidth="1"/>
    <col min="9480" max="9484" width="12.375" style="1" customWidth="1"/>
    <col min="9485" max="9485" width="14.625" style="1" customWidth="1"/>
    <col min="9486" max="9486" width="17.625" style="1" customWidth="1"/>
    <col min="9487" max="9728" width="9" style="1"/>
    <col min="9729" max="9729" width="7.5" style="1" customWidth="1"/>
    <col min="9730" max="9730" width="13.875" style="1" customWidth="1"/>
    <col min="9731" max="9731" width="13.5" style="1" bestFit="1" customWidth="1"/>
    <col min="9732" max="9732" width="14.625" style="1" customWidth="1"/>
    <col min="9733" max="9734" width="12.375" style="1" customWidth="1"/>
    <col min="9735" max="9735" width="14.625" style="1" customWidth="1"/>
    <col min="9736" max="9740" width="12.375" style="1" customWidth="1"/>
    <col min="9741" max="9741" width="14.625" style="1" customWidth="1"/>
    <col min="9742" max="9742" width="17.625" style="1" customWidth="1"/>
    <col min="9743" max="9984" width="9" style="1"/>
    <col min="9985" max="9985" width="7.5" style="1" customWidth="1"/>
    <col min="9986" max="9986" width="13.875" style="1" customWidth="1"/>
    <col min="9987" max="9987" width="13.5" style="1" bestFit="1" customWidth="1"/>
    <col min="9988" max="9988" width="14.625" style="1" customWidth="1"/>
    <col min="9989" max="9990" width="12.375" style="1" customWidth="1"/>
    <col min="9991" max="9991" width="14.625" style="1" customWidth="1"/>
    <col min="9992" max="9996" width="12.375" style="1" customWidth="1"/>
    <col min="9997" max="9997" width="14.625" style="1" customWidth="1"/>
    <col min="9998" max="9998" width="17.625" style="1" customWidth="1"/>
    <col min="9999" max="10240" width="9" style="1"/>
    <col min="10241" max="10241" width="7.5" style="1" customWidth="1"/>
    <col min="10242" max="10242" width="13.875" style="1" customWidth="1"/>
    <col min="10243" max="10243" width="13.5" style="1" bestFit="1" customWidth="1"/>
    <col min="10244" max="10244" width="14.625" style="1" customWidth="1"/>
    <col min="10245" max="10246" width="12.375" style="1" customWidth="1"/>
    <col min="10247" max="10247" width="14.625" style="1" customWidth="1"/>
    <col min="10248" max="10252" width="12.375" style="1" customWidth="1"/>
    <col min="10253" max="10253" width="14.625" style="1" customWidth="1"/>
    <col min="10254" max="10254" width="17.625" style="1" customWidth="1"/>
    <col min="10255" max="10496" width="9" style="1"/>
    <col min="10497" max="10497" width="7.5" style="1" customWidth="1"/>
    <col min="10498" max="10498" width="13.875" style="1" customWidth="1"/>
    <col min="10499" max="10499" width="13.5" style="1" bestFit="1" customWidth="1"/>
    <col min="10500" max="10500" width="14.625" style="1" customWidth="1"/>
    <col min="10501" max="10502" width="12.375" style="1" customWidth="1"/>
    <col min="10503" max="10503" width="14.625" style="1" customWidth="1"/>
    <col min="10504" max="10508" width="12.375" style="1" customWidth="1"/>
    <col min="10509" max="10509" width="14.625" style="1" customWidth="1"/>
    <col min="10510" max="10510" width="17.625" style="1" customWidth="1"/>
    <col min="10511" max="10752" width="9" style="1"/>
    <col min="10753" max="10753" width="7.5" style="1" customWidth="1"/>
    <col min="10754" max="10754" width="13.875" style="1" customWidth="1"/>
    <col min="10755" max="10755" width="13.5" style="1" bestFit="1" customWidth="1"/>
    <col min="10756" max="10756" width="14.625" style="1" customWidth="1"/>
    <col min="10757" max="10758" width="12.375" style="1" customWidth="1"/>
    <col min="10759" max="10759" width="14.625" style="1" customWidth="1"/>
    <col min="10760" max="10764" width="12.375" style="1" customWidth="1"/>
    <col min="10765" max="10765" width="14.625" style="1" customWidth="1"/>
    <col min="10766" max="10766" width="17.625" style="1" customWidth="1"/>
    <col min="10767" max="11008" width="9" style="1"/>
    <col min="11009" max="11009" width="7.5" style="1" customWidth="1"/>
    <col min="11010" max="11010" width="13.875" style="1" customWidth="1"/>
    <col min="11011" max="11011" width="13.5" style="1" bestFit="1" customWidth="1"/>
    <col min="11012" max="11012" width="14.625" style="1" customWidth="1"/>
    <col min="11013" max="11014" width="12.375" style="1" customWidth="1"/>
    <col min="11015" max="11015" width="14.625" style="1" customWidth="1"/>
    <col min="11016" max="11020" width="12.375" style="1" customWidth="1"/>
    <col min="11021" max="11021" width="14.625" style="1" customWidth="1"/>
    <col min="11022" max="11022" width="17.625" style="1" customWidth="1"/>
    <col min="11023" max="11264" width="9" style="1"/>
    <col min="11265" max="11265" width="7.5" style="1" customWidth="1"/>
    <col min="11266" max="11266" width="13.875" style="1" customWidth="1"/>
    <col min="11267" max="11267" width="13.5" style="1" bestFit="1" customWidth="1"/>
    <col min="11268" max="11268" width="14.625" style="1" customWidth="1"/>
    <col min="11269" max="11270" width="12.375" style="1" customWidth="1"/>
    <col min="11271" max="11271" width="14.625" style="1" customWidth="1"/>
    <col min="11272" max="11276" width="12.375" style="1" customWidth="1"/>
    <col min="11277" max="11277" width="14.625" style="1" customWidth="1"/>
    <col min="11278" max="11278" width="17.625" style="1" customWidth="1"/>
    <col min="11279" max="11520" width="9" style="1"/>
    <col min="11521" max="11521" width="7.5" style="1" customWidth="1"/>
    <col min="11522" max="11522" width="13.875" style="1" customWidth="1"/>
    <col min="11523" max="11523" width="13.5" style="1" bestFit="1" customWidth="1"/>
    <col min="11524" max="11524" width="14.625" style="1" customWidth="1"/>
    <col min="11525" max="11526" width="12.375" style="1" customWidth="1"/>
    <col min="11527" max="11527" width="14.625" style="1" customWidth="1"/>
    <col min="11528" max="11532" width="12.375" style="1" customWidth="1"/>
    <col min="11533" max="11533" width="14.625" style="1" customWidth="1"/>
    <col min="11534" max="11534" width="17.625" style="1" customWidth="1"/>
    <col min="11535" max="11776" width="9" style="1"/>
    <col min="11777" max="11777" width="7.5" style="1" customWidth="1"/>
    <col min="11778" max="11778" width="13.875" style="1" customWidth="1"/>
    <col min="11779" max="11779" width="13.5" style="1" bestFit="1" customWidth="1"/>
    <col min="11780" max="11780" width="14.625" style="1" customWidth="1"/>
    <col min="11781" max="11782" width="12.375" style="1" customWidth="1"/>
    <col min="11783" max="11783" width="14.625" style="1" customWidth="1"/>
    <col min="11784" max="11788" width="12.375" style="1" customWidth="1"/>
    <col min="11789" max="11789" width="14.625" style="1" customWidth="1"/>
    <col min="11790" max="11790" width="17.625" style="1" customWidth="1"/>
    <col min="11791" max="12032" width="9" style="1"/>
    <col min="12033" max="12033" width="7.5" style="1" customWidth="1"/>
    <col min="12034" max="12034" width="13.875" style="1" customWidth="1"/>
    <col min="12035" max="12035" width="13.5" style="1" bestFit="1" customWidth="1"/>
    <col min="12036" max="12036" width="14.625" style="1" customWidth="1"/>
    <col min="12037" max="12038" width="12.375" style="1" customWidth="1"/>
    <col min="12039" max="12039" width="14.625" style="1" customWidth="1"/>
    <col min="12040" max="12044" width="12.375" style="1" customWidth="1"/>
    <col min="12045" max="12045" width="14.625" style="1" customWidth="1"/>
    <col min="12046" max="12046" width="17.625" style="1" customWidth="1"/>
    <col min="12047" max="12288" width="9" style="1"/>
    <col min="12289" max="12289" width="7.5" style="1" customWidth="1"/>
    <col min="12290" max="12290" width="13.875" style="1" customWidth="1"/>
    <col min="12291" max="12291" width="13.5" style="1" bestFit="1" customWidth="1"/>
    <col min="12292" max="12292" width="14.625" style="1" customWidth="1"/>
    <col min="12293" max="12294" width="12.375" style="1" customWidth="1"/>
    <col min="12295" max="12295" width="14.625" style="1" customWidth="1"/>
    <col min="12296" max="12300" width="12.375" style="1" customWidth="1"/>
    <col min="12301" max="12301" width="14.625" style="1" customWidth="1"/>
    <col min="12302" max="12302" width="17.625" style="1" customWidth="1"/>
    <col min="12303" max="12544" width="9" style="1"/>
    <col min="12545" max="12545" width="7.5" style="1" customWidth="1"/>
    <col min="12546" max="12546" width="13.875" style="1" customWidth="1"/>
    <col min="12547" max="12547" width="13.5" style="1" bestFit="1" customWidth="1"/>
    <col min="12548" max="12548" width="14.625" style="1" customWidth="1"/>
    <col min="12549" max="12550" width="12.375" style="1" customWidth="1"/>
    <col min="12551" max="12551" width="14.625" style="1" customWidth="1"/>
    <col min="12552" max="12556" width="12.375" style="1" customWidth="1"/>
    <col min="12557" max="12557" width="14.625" style="1" customWidth="1"/>
    <col min="12558" max="12558" width="17.625" style="1" customWidth="1"/>
    <col min="12559" max="12800" width="9" style="1"/>
    <col min="12801" max="12801" width="7.5" style="1" customWidth="1"/>
    <col min="12802" max="12802" width="13.875" style="1" customWidth="1"/>
    <col min="12803" max="12803" width="13.5" style="1" bestFit="1" customWidth="1"/>
    <col min="12804" max="12804" width="14.625" style="1" customWidth="1"/>
    <col min="12805" max="12806" width="12.375" style="1" customWidth="1"/>
    <col min="12807" max="12807" width="14.625" style="1" customWidth="1"/>
    <col min="12808" max="12812" width="12.375" style="1" customWidth="1"/>
    <col min="12813" max="12813" width="14.625" style="1" customWidth="1"/>
    <col min="12814" max="12814" width="17.625" style="1" customWidth="1"/>
    <col min="12815" max="13056" width="9" style="1"/>
    <col min="13057" max="13057" width="7.5" style="1" customWidth="1"/>
    <col min="13058" max="13058" width="13.875" style="1" customWidth="1"/>
    <col min="13059" max="13059" width="13.5" style="1" bestFit="1" customWidth="1"/>
    <col min="13060" max="13060" width="14.625" style="1" customWidth="1"/>
    <col min="13061" max="13062" width="12.375" style="1" customWidth="1"/>
    <col min="13063" max="13063" width="14.625" style="1" customWidth="1"/>
    <col min="13064" max="13068" width="12.375" style="1" customWidth="1"/>
    <col min="13069" max="13069" width="14.625" style="1" customWidth="1"/>
    <col min="13070" max="13070" width="17.625" style="1" customWidth="1"/>
    <col min="13071" max="13312" width="9" style="1"/>
    <col min="13313" max="13313" width="7.5" style="1" customWidth="1"/>
    <col min="13314" max="13314" width="13.875" style="1" customWidth="1"/>
    <col min="13315" max="13315" width="13.5" style="1" bestFit="1" customWidth="1"/>
    <col min="13316" max="13316" width="14.625" style="1" customWidth="1"/>
    <col min="13317" max="13318" width="12.375" style="1" customWidth="1"/>
    <col min="13319" max="13319" width="14.625" style="1" customWidth="1"/>
    <col min="13320" max="13324" width="12.375" style="1" customWidth="1"/>
    <col min="13325" max="13325" width="14.625" style="1" customWidth="1"/>
    <col min="13326" max="13326" width="17.625" style="1" customWidth="1"/>
    <col min="13327" max="13568" width="9" style="1"/>
    <col min="13569" max="13569" width="7.5" style="1" customWidth="1"/>
    <col min="13570" max="13570" width="13.875" style="1" customWidth="1"/>
    <col min="13571" max="13571" width="13.5" style="1" bestFit="1" customWidth="1"/>
    <col min="13572" max="13572" width="14.625" style="1" customWidth="1"/>
    <col min="13573" max="13574" width="12.375" style="1" customWidth="1"/>
    <col min="13575" max="13575" width="14.625" style="1" customWidth="1"/>
    <col min="13576" max="13580" width="12.375" style="1" customWidth="1"/>
    <col min="13581" max="13581" width="14.625" style="1" customWidth="1"/>
    <col min="13582" max="13582" width="17.625" style="1" customWidth="1"/>
    <col min="13583" max="13824" width="9" style="1"/>
    <col min="13825" max="13825" width="7.5" style="1" customWidth="1"/>
    <col min="13826" max="13826" width="13.875" style="1" customWidth="1"/>
    <col min="13827" max="13827" width="13.5" style="1" bestFit="1" customWidth="1"/>
    <col min="13828" max="13828" width="14.625" style="1" customWidth="1"/>
    <col min="13829" max="13830" width="12.375" style="1" customWidth="1"/>
    <col min="13831" max="13831" width="14.625" style="1" customWidth="1"/>
    <col min="13832" max="13836" width="12.375" style="1" customWidth="1"/>
    <col min="13837" max="13837" width="14.625" style="1" customWidth="1"/>
    <col min="13838" max="13838" width="17.625" style="1" customWidth="1"/>
    <col min="13839" max="14080" width="9" style="1"/>
    <col min="14081" max="14081" width="7.5" style="1" customWidth="1"/>
    <col min="14082" max="14082" width="13.875" style="1" customWidth="1"/>
    <col min="14083" max="14083" width="13.5" style="1" bestFit="1" customWidth="1"/>
    <col min="14084" max="14084" width="14.625" style="1" customWidth="1"/>
    <col min="14085" max="14086" width="12.375" style="1" customWidth="1"/>
    <col min="14087" max="14087" width="14.625" style="1" customWidth="1"/>
    <col min="14088" max="14092" width="12.375" style="1" customWidth="1"/>
    <col min="14093" max="14093" width="14.625" style="1" customWidth="1"/>
    <col min="14094" max="14094" width="17.625" style="1" customWidth="1"/>
    <col min="14095" max="14336" width="9" style="1"/>
    <col min="14337" max="14337" width="7.5" style="1" customWidth="1"/>
    <col min="14338" max="14338" width="13.875" style="1" customWidth="1"/>
    <col min="14339" max="14339" width="13.5" style="1" bestFit="1" customWidth="1"/>
    <col min="14340" max="14340" width="14.625" style="1" customWidth="1"/>
    <col min="14341" max="14342" width="12.375" style="1" customWidth="1"/>
    <col min="14343" max="14343" width="14.625" style="1" customWidth="1"/>
    <col min="14344" max="14348" width="12.375" style="1" customWidth="1"/>
    <col min="14349" max="14349" width="14.625" style="1" customWidth="1"/>
    <col min="14350" max="14350" width="17.625" style="1" customWidth="1"/>
    <col min="14351" max="14592" width="9" style="1"/>
    <col min="14593" max="14593" width="7.5" style="1" customWidth="1"/>
    <col min="14594" max="14594" width="13.875" style="1" customWidth="1"/>
    <col min="14595" max="14595" width="13.5" style="1" bestFit="1" customWidth="1"/>
    <col min="14596" max="14596" width="14.625" style="1" customWidth="1"/>
    <col min="14597" max="14598" width="12.375" style="1" customWidth="1"/>
    <col min="14599" max="14599" width="14.625" style="1" customWidth="1"/>
    <col min="14600" max="14604" width="12.375" style="1" customWidth="1"/>
    <col min="14605" max="14605" width="14.625" style="1" customWidth="1"/>
    <col min="14606" max="14606" width="17.625" style="1" customWidth="1"/>
    <col min="14607" max="14848" width="9" style="1"/>
    <col min="14849" max="14849" width="7.5" style="1" customWidth="1"/>
    <col min="14850" max="14850" width="13.875" style="1" customWidth="1"/>
    <col min="14851" max="14851" width="13.5" style="1" bestFit="1" customWidth="1"/>
    <col min="14852" max="14852" width="14.625" style="1" customWidth="1"/>
    <col min="14853" max="14854" width="12.375" style="1" customWidth="1"/>
    <col min="14855" max="14855" width="14.625" style="1" customWidth="1"/>
    <col min="14856" max="14860" width="12.375" style="1" customWidth="1"/>
    <col min="14861" max="14861" width="14.625" style="1" customWidth="1"/>
    <col min="14862" max="14862" width="17.625" style="1" customWidth="1"/>
    <col min="14863" max="15104" width="9" style="1"/>
    <col min="15105" max="15105" width="7.5" style="1" customWidth="1"/>
    <col min="15106" max="15106" width="13.875" style="1" customWidth="1"/>
    <col min="15107" max="15107" width="13.5" style="1" bestFit="1" customWidth="1"/>
    <col min="15108" max="15108" width="14.625" style="1" customWidth="1"/>
    <col min="15109" max="15110" width="12.375" style="1" customWidth="1"/>
    <col min="15111" max="15111" width="14.625" style="1" customWidth="1"/>
    <col min="15112" max="15116" width="12.375" style="1" customWidth="1"/>
    <col min="15117" max="15117" width="14.625" style="1" customWidth="1"/>
    <col min="15118" max="15118" width="17.625" style="1" customWidth="1"/>
    <col min="15119" max="15360" width="9" style="1"/>
    <col min="15361" max="15361" width="7.5" style="1" customWidth="1"/>
    <col min="15362" max="15362" width="13.875" style="1" customWidth="1"/>
    <col min="15363" max="15363" width="13.5" style="1" bestFit="1" customWidth="1"/>
    <col min="15364" max="15364" width="14.625" style="1" customWidth="1"/>
    <col min="15365" max="15366" width="12.375" style="1" customWidth="1"/>
    <col min="15367" max="15367" width="14.625" style="1" customWidth="1"/>
    <col min="15368" max="15372" width="12.375" style="1" customWidth="1"/>
    <col min="15373" max="15373" width="14.625" style="1" customWidth="1"/>
    <col min="15374" max="15374" width="17.625" style="1" customWidth="1"/>
    <col min="15375" max="15616" width="9" style="1"/>
    <col min="15617" max="15617" width="7.5" style="1" customWidth="1"/>
    <col min="15618" max="15618" width="13.875" style="1" customWidth="1"/>
    <col min="15619" max="15619" width="13.5" style="1" bestFit="1" customWidth="1"/>
    <col min="15620" max="15620" width="14.625" style="1" customWidth="1"/>
    <col min="15621" max="15622" width="12.375" style="1" customWidth="1"/>
    <col min="15623" max="15623" width="14.625" style="1" customWidth="1"/>
    <col min="15624" max="15628" width="12.375" style="1" customWidth="1"/>
    <col min="15629" max="15629" width="14.625" style="1" customWidth="1"/>
    <col min="15630" max="15630" width="17.625" style="1" customWidth="1"/>
    <col min="15631" max="15872" width="9" style="1"/>
    <col min="15873" max="15873" width="7.5" style="1" customWidth="1"/>
    <col min="15874" max="15874" width="13.875" style="1" customWidth="1"/>
    <col min="15875" max="15875" width="13.5" style="1" bestFit="1" customWidth="1"/>
    <col min="15876" max="15876" width="14.625" style="1" customWidth="1"/>
    <col min="15877" max="15878" width="12.375" style="1" customWidth="1"/>
    <col min="15879" max="15879" width="14.625" style="1" customWidth="1"/>
    <col min="15880" max="15884" width="12.375" style="1" customWidth="1"/>
    <col min="15885" max="15885" width="14.625" style="1" customWidth="1"/>
    <col min="15886" max="15886" width="17.625" style="1" customWidth="1"/>
    <col min="15887" max="16128" width="9" style="1"/>
    <col min="16129" max="16129" width="7.5" style="1" customWidth="1"/>
    <col min="16130" max="16130" width="13.875" style="1" customWidth="1"/>
    <col min="16131" max="16131" width="13.5" style="1" bestFit="1" customWidth="1"/>
    <col min="16132" max="16132" width="14.625" style="1" customWidth="1"/>
    <col min="16133" max="16134" width="12.375" style="1" customWidth="1"/>
    <col min="16135" max="16135" width="14.625" style="1" customWidth="1"/>
    <col min="16136" max="16140" width="12.375" style="1" customWidth="1"/>
    <col min="16141" max="16141" width="14.625" style="1" customWidth="1"/>
    <col min="16142" max="16142" width="17.625" style="1" customWidth="1"/>
    <col min="16143" max="16384" width="9" style="1"/>
  </cols>
  <sheetData>
    <row r="2" spans="1:16" ht="15.95" customHeight="1" x14ac:dyDescent="0.15">
      <c r="A2" s="1" t="s">
        <v>0</v>
      </c>
    </row>
    <row r="4" spans="1:16" ht="15.95" customHeight="1" x14ac:dyDescent="0.15">
      <c r="A4" s="3" t="s">
        <v>1</v>
      </c>
      <c r="B4" s="4" t="s">
        <v>90</v>
      </c>
    </row>
    <row r="5" spans="1:16" ht="15.95" customHeight="1" x14ac:dyDescent="0.15">
      <c r="N5" s="5" t="s">
        <v>3</v>
      </c>
    </row>
    <row r="6" spans="1:16" ht="15.95" customHeight="1" x14ac:dyDescent="0.15">
      <c r="A6" s="6" t="s">
        <v>4</v>
      </c>
      <c r="B6" s="7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</row>
    <row r="7" spans="1:16" ht="15.95" customHeight="1" x14ac:dyDescent="0.15">
      <c r="A7" s="9" t="s">
        <v>17</v>
      </c>
      <c r="B7" s="10"/>
      <c r="C7" s="11" t="s">
        <v>18</v>
      </c>
      <c r="D7" s="37">
        <f>SUM(D9,D11,D13,D15)</f>
        <v>80.599999999999994</v>
      </c>
      <c r="E7" s="37">
        <f t="shared" ref="E7:L7" si="0">SUM(E9,E11,E13,E15)</f>
        <v>0</v>
      </c>
      <c r="F7" s="37">
        <f t="shared" si="0"/>
        <v>26</v>
      </c>
      <c r="G7" s="37">
        <f t="shared" si="0"/>
        <v>15.4</v>
      </c>
      <c r="H7" s="37">
        <f t="shared" si="0"/>
        <v>25.7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>SUM(E7:L7)</f>
        <v>67.099999999999994</v>
      </c>
      <c r="N7" s="37">
        <f>SUM(M7,D7)</f>
        <v>147.69999999999999</v>
      </c>
    </row>
    <row r="8" spans="1:16" ht="15.95" customHeight="1" x14ac:dyDescent="0.15">
      <c r="A8" s="13"/>
      <c r="B8" s="14"/>
      <c r="C8" s="15" t="s">
        <v>19</v>
      </c>
      <c r="D8" s="38" t="s">
        <v>20</v>
      </c>
      <c r="E8" s="38">
        <f>IF($M7=0,0,E7/$M7%)</f>
        <v>0</v>
      </c>
      <c r="F8" s="38">
        <f t="shared" ref="F8:L8" si="1">IF($M7=0,0,F7/$M7%)</f>
        <v>38.748137108792854</v>
      </c>
      <c r="G8" s="38">
        <f t="shared" si="1"/>
        <v>22.95081967213115</v>
      </c>
      <c r="H8" s="38">
        <f t="shared" si="1"/>
        <v>38.301043219076007</v>
      </c>
      <c r="I8" s="38">
        <f t="shared" si="1"/>
        <v>0</v>
      </c>
      <c r="J8" s="38">
        <f t="shared" si="1"/>
        <v>0</v>
      </c>
      <c r="K8" s="38">
        <f t="shared" si="1"/>
        <v>0</v>
      </c>
      <c r="L8" s="38">
        <f t="shared" si="1"/>
        <v>0</v>
      </c>
      <c r="M8" s="37">
        <f t="shared" ref="M8:M110" si="2">SUM(E8:L8)</f>
        <v>100.00000000000001</v>
      </c>
      <c r="N8" s="38" t="s">
        <v>20</v>
      </c>
    </row>
    <row r="9" spans="1:16" ht="15.95" customHeight="1" x14ac:dyDescent="0.15">
      <c r="A9" s="17"/>
      <c r="B9" s="18" t="s">
        <v>21</v>
      </c>
      <c r="C9" s="11" t="s">
        <v>18</v>
      </c>
      <c r="D9" s="37"/>
      <c r="E9" s="37"/>
      <c r="F9" s="37"/>
      <c r="G9" s="37"/>
      <c r="H9" s="37"/>
      <c r="I9" s="37"/>
      <c r="J9" s="37"/>
      <c r="K9" s="37"/>
      <c r="L9" s="37"/>
      <c r="M9" s="37">
        <f>SUM(E9:L9)</f>
        <v>0</v>
      </c>
      <c r="N9" s="37">
        <f>SUM(M9,D9)</f>
        <v>0</v>
      </c>
    </row>
    <row r="10" spans="1:16" ht="15.95" customHeight="1" x14ac:dyDescent="0.15">
      <c r="A10" s="13"/>
      <c r="B10" s="19"/>
      <c r="C10" s="15" t="s">
        <v>19</v>
      </c>
      <c r="D10" s="38" t="s">
        <v>20</v>
      </c>
      <c r="E10" s="38">
        <f t="shared" ref="E10:L10" si="3">IF($M9=0,0,E9/$M9%)</f>
        <v>0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7">
        <f>SUM(E10:L10)</f>
        <v>0</v>
      </c>
      <c r="N10" s="38" t="s">
        <v>20</v>
      </c>
    </row>
    <row r="11" spans="1:16" ht="15.95" customHeight="1" x14ac:dyDescent="0.15">
      <c r="A11" s="17"/>
      <c r="B11" s="18" t="s">
        <v>22</v>
      </c>
      <c r="C11" s="11" t="s">
        <v>18</v>
      </c>
      <c r="D11" s="37">
        <v>80.599999999999994</v>
      </c>
      <c r="E11" s="37">
        <v>0</v>
      </c>
      <c r="F11" s="37">
        <v>26</v>
      </c>
      <c r="G11" s="37">
        <v>15.4</v>
      </c>
      <c r="H11" s="37">
        <v>25.7</v>
      </c>
      <c r="I11" s="37">
        <v>0</v>
      </c>
      <c r="J11" s="37">
        <v>0</v>
      </c>
      <c r="K11" s="37">
        <v>0</v>
      </c>
      <c r="L11" s="37">
        <v>0</v>
      </c>
      <c r="M11" s="37">
        <f t="shared" ref="M11:M16" si="4">SUM(E11:L11)</f>
        <v>67.099999999999994</v>
      </c>
      <c r="N11" s="37">
        <f>SUM(M11,D11)</f>
        <v>147.69999999999999</v>
      </c>
      <c r="P11" s="35"/>
    </row>
    <row r="12" spans="1:16" ht="15.95" customHeight="1" x14ac:dyDescent="0.15">
      <c r="A12" s="13"/>
      <c r="B12" s="19"/>
      <c r="C12" s="15" t="s">
        <v>19</v>
      </c>
      <c r="D12" s="38" t="s">
        <v>20</v>
      </c>
      <c r="E12" s="38">
        <f t="shared" ref="E12:L12" si="5">IF($M11=0,0,E11/$M11%)</f>
        <v>0</v>
      </c>
      <c r="F12" s="38">
        <f t="shared" si="5"/>
        <v>38.748137108792854</v>
      </c>
      <c r="G12" s="38">
        <f t="shared" si="5"/>
        <v>22.95081967213115</v>
      </c>
      <c r="H12" s="38">
        <f t="shared" si="5"/>
        <v>38.301043219076007</v>
      </c>
      <c r="I12" s="38">
        <f t="shared" si="5"/>
        <v>0</v>
      </c>
      <c r="J12" s="38">
        <f t="shared" si="5"/>
        <v>0</v>
      </c>
      <c r="K12" s="38">
        <f t="shared" si="5"/>
        <v>0</v>
      </c>
      <c r="L12" s="38">
        <f t="shared" si="5"/>
        <v>0</v>
      </c>
      <c r="M12" s="37">
        <f t="shared" si="4"/>
        <v>100.00000000000001</v>
      </c>
      <c r="N12" s="38" t="s">
        <v>20</v>
      </c>
    </row>
    <row r="13" spans="1:16" ht="15.95" customHeight="1" x14ac:dyDescent="0.15">
      <c r="A13" s="17"/>
      <c r="B13" s="18" t="s">
        <v>23</v>
      </c>
      <c r="C13" s="11" t="s">
        <v>18</v>
      </c>
      <c r="D13" s="37"/>
      <c r="E13" s="37"/>
      <c r="F13" s="37"/>
      <c r="G13" s="37"/>
      <c r="H13" s="37"/>
      <c r="I13" s="37"/>
      <c r="J13" s="37"/>
      <c r="K13" s="37"/>
      <c r="L13" s="37"/>
      <c r="M13" s="37">
        <f t="shared" si="4"/>
        <v>0</v>
      </c>
      <c r="N13" s="37">
        <f>SUM(M13,D13)</f>
        <v>0</v>
      </c>
    </row>
    <row r="14" spans="1:16" ht="15.95" customHeight="1" x14ac:dyDescent="0.15">
      <c r="A14" s="13"/>
      <c r="B14" s="19"/>
      <c r="C14" s="15" t="s">
        <v>19</v>
      </c>
      <c r="D14" s="38" t="s">
        <v>20</v>
      </c>
      <c r="E14" s="38">
        <f t="shared" ref="E14:L14" si="6">IF($M13=0,0,E13/$M13%)</f>
        <v>0</v>
      </c>
      <c r="F14" s="38">
        <f t="shared" si="6"/>
        <v>0</v>
      </c>
      <c r="G14" s="38">
        <f t="shared" si="6"/>
        <v>0</v>
      </c>
      <c r="H14" s="38">
        <f t="shared" si="6"/>
        <v>0</v>
      </c>
      <c r="I14" s="38">
        <f t="shared" si="6"/>
        <v>0</v>
      </c>
      <c r="J14" s="38">
        <f t="shared" si="6"/>
        <v>0</v>
      </c>
      <c r="K14" s="38">
        <f t="shared" si="6"/>
        <v>0</v>
      </c>
      <c r="L14" s="38">
        <f t="shared" si="6"/>
        <v>0</v>
      </c>
      <c r="M14" s="37">
        <f t="shared" si="4"/>
        <v>0</v>
      </c>
      <c r="N14" s="38" t="s">
        <v>20</v>
      </c>
    </row>
    <row r="15" spans="1:16" ht="15.95" customHeight="1" x14ac:dyDescent="0.15">
      <c r="A15" s="17"/>
      <c r="B15" s="18" t="s">
        <v>24</v>
      </c>
      <c r="C15" s="11" t="s">
        <v>18</v>
      </c>
      <c r="D15" s="37"/>
      <c r="E15" s="37"/>
      <c r="F15" s="37"/>
      <c r="G15" s="37"/>
      <c r="H15" s="37"/>
      <c r="I15" s="37"/>
      <c r="J15" s="37"/>
      <c r="K15" s="37"/>
      <c r="L15" s="37"/>
      <c r="M15" s="37">
        <f t="shared" si="4"/>
        <v>0</v>
      </c>
      <c r="N15" s="37">
        <f>SUM(M15,D15)</f>
        <v>0</v>
      </c>
    </row>
    <row r="16" spans="1:16" ht="15.95" customHeight="1" x14ac:dyDescent="0.15">
      <c r="A16" s="13"/>
      <c r="B16" s="19"/>
      <c r="C16" s="15" t="s">
        <v>19</v>
      </c>
      <c r="D16" s="38" t="s">
        <v>20</v>
      </c>
      <c r="E16" s="38">
        <f t="shared" ref="E16:L16" si="7">IF($M15=0,0,E15/$M15%)</f>
        <v>0</v>
      </c>
      <c r="F16" s="38">
        <f t="shared" si="7"/>
        <v>0</v>
      </c>
      <c r="G16" s="38">
        <f t="shared" si="7"/>
        <v>0</v>
      </c>
      <c r="H16" s="38">
        <f t="shared" si="7"/>
        <v>0</v>
      </c>
      <c r="I16" s="38">
        <f t="shared" si="7"/>
        <v>0</v>
      </c>
      <c r="J16" s="38">
        <f t="shared" si="7"/>
        <v>0</v>
      </c>
      <c r="K16" s="38">
        <f t="shared" si="7"/>
        <v>0</v>
      </c>
      <c r="L16" s="38">
        <f t="shared" si="7"/>
        <v>0</v>
      </c>
      <c r="M16" s="37">
        <f t="shared" si="4"/>
        <v>0</v>
      </c>
      <c r="N16" s="38" t="s">
        <v>20</v>
      </c>
    </row>
    <row r="17" spans="1:16" ht="15.95" customHeight="1" x14ac:dyDescent="0.15">
      <c r="A17" s="9" t="s">
        <v>25</v>
      </c>
      <c r="B17" s="10"/>
      <c r="C17" s="20" t="s">
        <v>111</v>
      </c>
      <c r="D17" s="37">
        <f>SUMIF($C$19:$C$80,"出荷量",D19:D80)</f>
        <v>49342.600000000006</v>
      </c>
      <c r="E17" s="37">
        <f t="shared" ref="E17:M17" si="8">SUMIF($C$19:$C$80,"出荷量",E19:E80)</f>
        <v>3179.0000000000005</v>
      </c>
      <c r="F17" s="37">
        <f t="shared" si="8"/>
        <v>690.6</v>
      </c>
      <c r="G17" s="37">
        <f t="shared" si="8"/>
        <v>64903.3</v>
      </c>
      <c r="H17" s="37">
        <f t="shared" si="8"/>
        <v>5232.4999999999991</v>
      </c>
      <c r="I17" s="37">
        <f t="shared" si="8"/>
        <v>32851.599999999999</v>
      </c>
      <c r="J17" s="37">
        <f t="shared" si="8"/>
        <v>4259.7999999999993</v>
      </c>
      <c r="K17" s="37">
        <f t="shared" si="8"/>
        <v>1981.1999999999998</v>
      </c>
      <c r="L17" s="37">
        <f t="shared" si="8"/>
        <v>13702.699999999999</v>
      </c>
      <c r="M17" s="37">
        <f t="shared" si="8"/>
        <v>126800.70000000003</v>
      </c>
      <c r="N17" s="37">
        <f>SUM(M17,D17)</f>
        <v>176143.30000000005</v>
      </c>
    </row>
    <row r="18" spans="1:16" ht="15.95" customHeight="1" x14ac:dyDescent="0.15">
      <c r="A18" s="13"/>
      <c r="B18" s="14"/>
      <c r="C18" s="15" t="s">
        <v>19</v>
      </c>
      <c r="D18" s="38" t="s">
        <v>20</v>
      </c>
      <c r="E18" s="38">
        <f t="shared" ref="E18:L18" si="9">IF($M17=0,0,E17/$M17%)</f>
        <v>2.5070839514292902</v>
      </c>
      <c r="F18" s="38">
        <f t="shared" si="9"/>
        <v>0.54463421731898942</v>
      </c>
      <c r="G18" s="38">
        <f t="shared" si="9"/>
        <v>51.185285254734389</v>
      </c>
      <c r="H18" s="38">
        <f t="shared" si="9"/>
        <v>4.1265545064025657</v>
      </c>
      <c r="I18" s="38">
        <f t="shared" si="9"/>
        <v>25.908058867182902</v>
      </c>
      <c r="J18" s="38">
        <f t="shared" si="9"/>
        <v>3.3594451765644813</v>
      </c>
      <c r="K18" s="38">
        <f t="shared" si="9"/>
        <v>1.5624519423000025</v>
      </c>
      <c r="L18" s="38">
        <f t="shared" si="9"/>
        <v>10.806486084067355</v>
      </c>
      <c r="M18" s="37">
        <f>SUM(E18:L18)</f>
        <v>99.999999999999972</v>
      </c>
      <c r="N18" s="38" t="s">
        <v>20</v>
      </c>
    </row>
    <row r="19" spans="1:16" ht="15.95" customHeight="1" x14ac:dyDescent="0.15">
      <c r="A19" s="17"/>
      <c r="B19" s="18" t="s">
        <v>26</v>
      </c>
      <c r="C19" s="11" t="s">
        <v>18</v>
      </c>
      <c r="D19" s="37">
        <v>8621.5</v>
      </c>
      <c r="E19" s="37">
        <v>208.79999999999998</v>
      </c>
      <c r="F19" s="37">
        <v>0</v>
      </c>
      <c r="G19" s="37">
        <v>5855.3</v>
      </c>
      <c r="H19" s="37">
        <v>763</v>
      </c>
      <c r="I19" s="37">
        <v>685.2</v>
      </c>
      <c r="J19" s="37">
        <v>0</v>
      </c>
      <c r="K19" s="37">
        <v>30.6</v>
      </c>
      <c r="L19" s="37">
        <v>486.5</v>
      </c>
      <c r="M19" s="37">
        <f t="shared" si="2"/>
        <v>8029.4000000000005</v>
      </c>
      <c r="N19" s="37">
        <f>SUM(M19,D19)</f>
        <v>16650.900000000001</v>
      </c>
      <c r="P19" s="35"/>
    </row>
    <row r="20" spans="1:16" ht="15.95" customHeight="1" x14ac:dyDescent="0.15">
      <c r="A20" s="13"/>
      <c r="B20" s="19"/>
      <c r="C20" s="15" t="s">
        <v>19</v>
      </c>
      <c r="D20" s="38" t="s">
        <v>20</v>
      </c>
      <c r="E20" s="38">
        <f t="shared" ref="E20:L20" si="10">IF($M19=0,0,E19/$M19%)</f>
        <v>2.6004433706129966</v>
      </c>
      <c r="F20" s="38">
        <f t="shared" si="10"/>
        <v>0</v>
      </c>
      <c r="G20" s="38">
        <f t="shared" si="10"/>
        <v>72.923257030413225</v>
      </c>
      <c r="H20" s="38">
        <f t="shared" si="10"/>
        <v>9.5025780257553478</v>
      </c>
      <c r="I20" s="38">
        <f t="shared" si="10"/>
        <v>8.5336388771265597</v>
      </c>
      <c r="J20" s="38">
        <f t="shared" si="10"/>
        <v>0</v>
      </c>
      <c r="K20" s="38">
        <f t="shared" si="10"/>
        <v>0.38109945948638752</v>
      </c>
      <c r="L20" s="38">
        <f t="shared" si="10"/>
        <v>6.0589832366054743</v>
      </c>
      <c r="M20" s="37">
        <f t="shared" si="2"/>
        <v>100</v>
      </c>
      <c r="N20" s="38" t="s">
        <v>20</v>
      </c>
      <c r="P20" s="35"/>
    </row>
    <row r="21" spans="1:16" ht="15.95" customHeight="1" x14ac:dyDescent="0.15">
      <c r="A21" s="17"/>
      <c r="B21" s="18" t="s">
        <v>27</v>
      </c>
      <c r="C21" s="11" t="s">
        <v>18</v>
      </c>
      <c r="D21" s="37">
        <v>12331.8</v>
      </c>
      <c r="E21" s="37">
        <v>2294.4</v>
      </c>
      <c r="F21" s="37">
        <v>523.6</v>
      </c>
      <c r="G21" s="37">
        <v>45186.8</v>
      </c>
      <c r="H21" s="37">
        <v>1632.7</v>
      </c>
      <c r="I21" s="37">
        <v>21329.200000000001</v>
      </c>
      <c r="J21" s="37">
        <v>3984.8</v>
      </c>
      <c r="K21" s="37">
        <v>1591.5</v>
      </c>
      <c r="L21" s="37">
        <v>11635.6</v>
      </c>
      <c r="M21" s="37">
        <f t="shared" si="2"/>
        <v>88178.6</v>
      </c>
      <c r="N21" s="37">
        <f>SUM(M21,D21)</f>
        <v>100510.40000000001</v>
      </c>
      <c r="P21" s="35"/>
    </row>
    <row r="22" spans="1:16" ht="15.95" customHeight="1" x14ac:dyDescent="0.15">
      <c r="A22" s="13"/>
      <c r="B22" s="19"/>
      <c r="C22" s="15" t="s">
        <v>19</v>
      </c>
      <c r="D22" s="38" t="s">
        <v>20</v>
      </c>
      <c r="E22" s="38">
        <f t="shared" ref="E22:L22" si="11">IF($M21=0,0,E21/$M21%)</f>
        <v>2.601991866507293</v>
      </c>
      <c r="F22" s="38">
        <f t="shared" si="11"/>
        <v>0.59379486632811129</v>
      </c>
      <c r="G22" s="38">
        <f t="shared" si="11"/>
        <v>51.244633051556725</v>
      </c>
      <c r="H22" s="38">
        <f t="shared" si="11"/>
        <v>1.8515830371541393</v>
      </c>
      <c r="I22" s="38">
        <f t="shared" si="11"/>
        <v>24.18863533782573</v>
      </c>
      <c r="J22" s="38">
        <f t="shared" si="11"/>
        <v>4.5190102814061461</v>
      </c>
      <c r="K22" s="38">
        <f t="shared" si="11"/>
        <v>1.8048596825080008</v>
      </c>
      <c r="L22" s="38">
        <f t="shared" si="11"/>
        <v>13.19549187671385</v>
      </c>
      <c r="M22" s="37">
        <f t="shared" si="2"/>
        <v>99.999999999999986</v>
      </c>
      <c r="N22" s="38" t="s">
        <v>20</v>
      </c>
      <c r="P22" s="35"/>
    </row>
    <row r="23" spans="1:16" ht="15.95" customHeight="1" x14ac:dyDescent="0.15">
      <c r="A23" s="17"/>
      <c r="B23" s="18" t="s">
        <v>28</v>
      </c>
      <c r="C23" s="11" t="s">
        <v>18</v>
      </c>
      <c r="D23" s="37">
        <v>3470.9</v>
      </c>
      <c r="E23" s="37">
        <v>194.3</v>
      </c>
      <c r="F23" s="37">
        <v>56</v>
      </c>
      <c r="G23" s="37">
        <v>2188.9</v>
      </c>
      <c r="H23" s="37">
        <v>80.5</v>
      </c>
      <c r="I23" s="37">
        <v>373.5</v>
      </c>
      <c r="J23" s="37">
        <v>0</v>
      </c>
      <c r="K23" s="37">
        <v>123.6</v>
      </c>
      <c r="L23" s="37">
        <v>375.5</v>
      </c>
      <c r="M23" s="37">
        <f t="shared" si="2"/>
        <v>3392.3</v>
      </c>
      <c r="N23" s="37">
        <f>SUM(M23,D23)</f>
        <v>6863.2000000000007</v>
      </c>
      <c r="P23" s="35"/>
    </row>
    <row r="24" spans="1:16" ht="15.95" customHeight="1" x14ac:dyDescent="0.15">
      <c r="A24" s="13"/>
      <c r="B24" s="19"/>
      <c r="C24" s="15" t="s">
        <v>19</v>
      </c>
      <c r="D24" s="38" t="s">
        <v>20</v>
      </c>
      <c r="E24" s="38">
        <f t="shared" ref="E24:L24" si="12">IF($M23=0,0,E23/$M23%)</f>
        <v>5.7276773870235536</v>
      </c>
      <c r="F24" s="38">
        <f t="shared" si="12"/>
        <v>1.6507973940983993</v>
      </c>
      <c r="G24" s="38">
        <f t="shared" si="12"/>
        <v>64.525543141821188</v>
      </c>
      <c r="H24" s="38">
        <f t="shared" si="12"/>
        <v>2.3730212540164488</v>
      </c>
      <c r="I24" s="38">
        <f t="shared" si="12"/>
        <v>11.010229048138431</v>
      </c>
      <c r="J24" s="38">
        <f t="shared" si="12"/>
        <v>0</v>
      </c>
      <c r="K24" s="38">
        <f t="shared" si="12"/>
        <v>3.6435456769743237</v>
      </c>
      <c r="L24" s="38">
        <f t="shared" si="12"/>
        <v>11.069186097927659</v>
      </c>
      <c r="M24" s="37">
        <f t="shared" si="2"/>
        <v>100</v>
      </c>
      <c r="N24" s="38" t="s">
        <v>20</v>
      </c>
      <c r="P24" s="35"/>
    </row>
    <row r="25" spans="1:16" ht="15.95" customHeight="1" x14ac:dyDescent="0.15">
      <c r="A25" s="17"/>
      <c r="B25" s="18" t="s">
        <v>29</v>
      </c>
      <c r="C25" s="11" t="s">
        <v>18</v>
      </c>
      <c r="D25" s="37">
        <v>4940.8999999999996</v>
      </c>
      <c r="E25" s="37">
        <v>156</v>
      </c>
      <c r="F25" s="37">
        <v>66.3</v>
      </c>
      <c r="G25" s="37">
        <v>5112.3999999999996</v>
      </c>
      <c r="H25" s="37">
        <v>1319.7</v>
      </c>
      <c r="I25" s="37">
        <v>5436.7</v>
      </c>
      <c r="J25" s="37">
        <v>176.7</v>
      </c>
      <c r="K25" s="37">
        <v>149.30000000000001</v>
      </c>
      <c r="L25" s="37">
        <v>728.6</v>
      </c>
      <c r="M25" s="37">
        <f t="shared" si="2"/>
        <v>13145.699999999999</v>
      </c>
      <c r="N25" s="37">
        <f>SUM(M25,D25)</f>
        <v>18086.599999999999</v>
      </c>
      <c r="P25" s="35"/>
    </row>
    <row r="26" spans="1:16" ht="15.95" customHeight="1" x14ac:dyDescent="0.15">
      <c r="A26" s="13"/>
      <c r="B26" s="19"/>
      <c r="C26" s="15" t="s">
        <v>19</v>
      </c>
      <c r="D26" s="38" t="s">
        <v>20</v>
      </c>
      <c r="E26" s="38">
        <f t="shared" ref="E26:L26" si="13">IF($M25=0,0,E25/$M25%)</f>
        <v>1.1866998334056003</v>
      </c>
      <c r="F26" s="38">
        <f t="shared" si="13"/>
        <v>0.50434742919738018</v>
      </c>
      <c r="G26" s="38">
        <f t="shared" si="13"/>
        <v>38.890283514761478</v>
      </c>
      <c r="H26" s="38">
        <f t="shared" si="13"/>
        <v>10.039024167598532</v>
      </c>
      <c r="I26" s="38">
        <f t="shared" si="13"/>
        <v>41.357249899206586</v>
      </c>
      <c r="J26" s="38">
        <f t="shared" si="13"/>
        <v>1.3441657728382665</v>
      </c>
      <c r="K26" s="38">
        <f t="shared" si="13"/>
        <v>1.1357325969708727</v>
      </c>
      <c r="L26" s="38">
        <f t="shared" si="13"/>
        <v>5.5424967860212853</v>
      </c>
      <c r="M26" s="37">
        <f t="shared" si="2"/>
        <v>100</v>
      </c>
      <c r="N26" s="38" t="s">
        <v>20</v>
      </c>
      <c r="P26" s="35"/>
    </row>
    <row r="27" spans="1:16" ht="15.95" customHeight="1" x14ac:dyDescent="0.15">
      <c r="A27" s="17"/>
      <c r="B27" s="18" t="s">
        <v>30</v>
      </c>
      <c r="C27" s="11" t="s">
        <v>18</v>
      </c>
      <c r="D27" s="37">
        <v>928.69999999999993</v>
      </c>
      <c r="E27" s="37">
        <v>0</v>
      </c>
      <c r="F27" s="37">
        <v>0</v>
      </c>
      <c r="G27" s="37">
        <v>2179.6999999999998</v>
      </c>
      <c r="H27" s="37">
        <v>0</v>
      </c>
      <c r="I27" s="37">
        <v>1547.8</v>
      </c>
      <c r="J27" s="37">
        <v>0</v>
      </c>
      <c r="K27" s="37">
        <v>0</v>
      </c>
      <c r="L27" s="37">
        <v>297</v>
      </c>
      <c r="M27" s="37">
        <f t="shared" si="2"/>
        <v>4024.5</v>
      </c>
      <c r="N27" s="37">
        <f>SUM(M27,D27)</f>
        <v>4953.2</v>
      </c>
      <c r="P27" s="35"/>
    </row>
    <row r="28" spans="1:16" ht="15.95" customHeight="1" x14ac:dyDescent="0.15">
      <c r="A28" s="13"/>
      <c r="B28" s="19"/>
      <c r="C28" s="15" t="s">
        <v>19</v>
      </c>
      <c r="D28" s="38" t="s">
        <v>20</v>
      </c>
      <c r="E28" s="38">
        <f t="shared" ref="E28:L28" si="14">IF($M27=0,0,E27/$M27%)</f>
        <v>0</v>
      </c>
      <c r="F28" s="38">
        <f t="shared" si="14"/>
        <v>0</v>
      </c>
      <c r="G28" s="38">
        <f t="shared" si="14"/>
        <v>54.160765312461173</v>
      </c>
      <c r="H28" s="38">
        <f t="shared" si="14"/>
        <v>0</v>
      </c>
      <c r="I28" s="38">
        <f t="shared" si="14"/>
        <v>38.459435954776993</v>
      </c>
      <c r="J28" s="38">
        <f t="shared" si="14"/>
        <v>0</v>
      </c>
      <c r="K28" s="38">
        <f t="shared" si="14"/>
        <v>0</v>
      </c>
      <c r="L28" s="38">
        <f t="shared" si="14"/>
        <v>7.3797987327618344</v>
      </c>
      <c r="M28" s="37">
        <f t="shared" si="2"/>
        <v>100</v>
      </c>
      <c r="N28" s="38" t="s">
        <v>20</v>
      </c>
      <c r="P28" s="35"/>
    </row>
    <row r="29" spans="1:16" ht="15.95" customHeight="1" x14ac:dyDescent="0.15">
      <c r="A29" s="17"/>
      <c r="B29" s="18" t="s">
        <v>31</v>
      </c>
      <c r="C29" s="11" t="s">
        <v>18</v>
      </c>
      <c r="D29" s="37"/>
      <c r="E29" s="37"/>
      <c r="F29" s="37"/>
      <c r="G29" s="37"/>
      <c r="H29" s="37"/>
      <c r="I29" s="37"/>
      <c r="J29" s="37"/>
      <c r="K29" s="37"/>
      <c r="L29" s="37"/>
      <c r="M29" s="37">
        <f t="shared" si="2"/>
        <v>0</v>
      </c>
      <c r="N29" s="37">
        <f>SUM(M29,D29)</f>
        <v>0</v>
      </c>
      <c r="P29" s="35"/>
    </row>
    <row r="30" spans="1:16" ht="15.95" customHeight="1" x14ac:dyDescent="0.15">
      <c r="A30" s="13"/>
      <c r="B30" s="19"/>
      <c r="C30" s="15" t="s">
        <v>19</v>
      </c>
      <c r="D30" s="38" t="s">
        <v>20</v>
      </c>
      <c r="E30" s="38">
        <f t="shared" ref="E30:L30" si="15">IF($M29=0,0,E29/$M29%)</f>
        <v>0</v>
      </c>
      <c r="F30" s="38">
        <f t="shared" si="15"/>
        <v>0</v>
      </c>
      <c r="G30" s="38">
        <f t="shared" si="15"/>
        <v>0</v>
      </c>
      <c r="H30" s="38">
        <f t="shared" si="15"/>
        <v>0</v>
      </c>
      <c r="I30" s="38">
        <f t="shared" si="15"/>
        <v>0</v>
      </c>
      <c r="J30" s="38">
        <f t="shared" si="15"/>
        <v>0</v>
      </c>
      <c r="K30" s="38">
        <f t="shared" si="15"/>
        <v>0</v>
      </c>
      <c r="L30" s="38">
        <f t="shared" si="15"/>
        <v>0</v>
      </c>
      <c r="M30" s="37">
        <f t="shared" si="2"/>
        <v>0</v>
      </c>
      <c r="N30" s="38" t="s">
        <v>20</v>
      </c>
      <c r="P30" s="35"/>
    </row>
    <row r="31" spans="1:16" ht="15.95" customHeight="1" x14ac:dyDescent="0.15">
      <c r="A31" s="17"/>
      <c r="B31" s="18" t="s">
        <v>32</v>
      </c>
      <c r="C31" s="11" t="s">
        <v>18</v>
      </c>
      <c r="D31" s="37">
        <v>1679.6999999999998</v>
      </c>
      <c r="E31" s="37">
        <v>4.4000000000000004</v>
      </c>
      <c r="F31" s="37">
        <v>0</v>
      </c>
      <c r="G31" s="37">
        <v>166.8</v>
      </c>
      <c r="H31" s="37">
        <v>65.3</v>
      </c>
      <c r="I31" s="37">
        <v>75.900000000000006</v>
      </c>
      <c r="J31" s="37">
        <v>0</v>
      </c>
      <c r="K31" s="37">
        <v>0</v>
      </c>
      <c r="L31" s="37">
        <v>0</v>
      </c>
      <c r="M31" s="37">
        <f t="shared" si="2"/>
        <v>312.39999999999998</v>
      </c>
      <c r="N31" s="37">
        <f>SUM(M31,D31)</f>
        <v>1992.1</v>
      </c>
      <c r="P31" s="35"/>
    </row>
    <row r="32" spans="1:16" ht="15.95" customHeight="1" x14ac:dyDescent="0.15">
      <c r="A32" s="13"/>
      <c r="B32" s="19"/>
      <c r="C32" s="15" t="s">
        <v>19</v>
      </c>
      <c r="D32" s="38" t="s">
        <v>20</v>
      </c>
      <c r="E32" s="38">
        <f t="shared" ref="E32:L32" si="16">IF($M31=0,0,E31/$M31%)</f>
        <v>1.4084507042253525</v>
      </c>
      <c r="F32" s="38">
        <f t="shared" si="16"/>
        <v>0</v>
      </c>
      <c r="G32" s="38">
        <f t="shared" si="16"/>
        <v>53.393085787451994</v>
      </c>
      <c r="H32" s="38">
        <f t="shared" si="16"/>
        <v>20.90268886043534</v>
      </c>
      <c r="I32" s="38">
        <f t="shared" si="16"/>
        <v>24.295774647887328</v>
      </c>
      <c r="J32" s="38">
        <f t="shared" si="16"/>
        <v>0</v>
      </c>
      <c r="K32" s="38">
        <f t="shared" si="16"/>
        <v>0</v>
      </c>
      <c r="L32" s="38">
        <f t="shared" si="16"/>
        <v>0</v>
      </c>
      <c r="M32" s="37">
        <f t="shared" si="2"/>
        <v>100.00000000000001</v>
      </c>
      <c r="N32" s="38" t="s">
        <v>20</v>
      </c>
      <c r="P32" s="35"/>
    </row>
    <row r="33" spans="1:16" ht="15.95" customHeight="1" x14ac:dyDescent="0.15">
      <c r="A33" s="17"/>
      <c r="B33" s="18" t="s">
        <v>33</v>
      </c>
      <c r="C33" s="11" t="s">
        <v>18</v>
      </c>
      <c r="D33" s="37"/>
      <c r="E33" s="37"/>
      <c r="F33" s="37"/>
      <c r="G33" s="37"/>
      <c r="H33" s="37"/>
      <c r="I33" s="37"/>
      <c r="J33" s="37"/>
      <c r="K33" s="37"/>
      <c r="L33" s="37"/>
      <c r="M33" s="37">
        <f t="shared" si="2"/>
        <v>0</v>
      </c>
      <c r="N33" s="37">
        <f>SUM(M33,D33)</f>
        <v>0</v>
      </c>
      <c r="P33" s="35"/>
    </row>
    <row r="34" spans="1:16" ht="15.95" customHeight="1" x14ac:dyDescent="0.15">
      <c r="A34" s="13"/>
      <c r="B34" s="19"/>
      <c r="C34" s="15" t="s">
        <v>19</v>
      </c>
      <c r="D34" s="38" t="s">
        <v>20</v>
      </c>
      <c r="E34" s="38">
        <f t="shared" ref="E34:L34" si="17">IF($M33=0,0,E33/$M33%)</f>
        <v>0</v>
      </c>
      <c r="F34" s="38">
        <f t="shared" si="17"/>
        <v>0</v>
      </c>
      <c r="G34" s="38">
        <f t="shared" si="17"/>
        <v>0</v>
      </c>
      <c r="H34" s="38">
        <f t="shared" si="17"/>
        <v>0</v>
      </c>
      <c r="I34" s="38">
        <f t="shared" si="17"/>
        <v>0</v>
      </c>
      <c r="J34" s="38">
        <f t="shared" si="17"/>
        <v>0</v>
      </c>
      <c r="K34" s="38">
        <f t="shared" si="17"/>
        <v>0</v>
      </c>
      <c r="L34" s="38">
        <f t="shared" si="17"/>
        <v>0</v>
      </c>
      <c r="M34" s="37">
        <f t="shared" si="2"/>
        <v>0</v>
      </c>
      <c r="N34" s="38" t="s">
        <v>20</v>
      </c>
      <c r="P34" s="35"/>
    </row>
    <row r="35" spans="1:16" ht="15.95" customHeight="1" x14ac:dyDescent="0.15">
      <c r="A35" s="17"/>
      <c r="B35" s="18" t="s">
        <v>34</v>
      </c>
      <c r="C35" s="11" t="s">
        <v>18</v>
      </c>
      <c r="D35" s="37">
        <v>3941.2000000000003</v>
      </c>
      <c r="E35" s="37">
        <v>51.8</v>
      </c>
      <c r="F35" s="37">
        <v>44.7</v>
      </c>
      <c r="G35" s="37">
        <v>1302.4000000000001</v>
      </c>
      <c r="H35" s="37">
        <v>629.20000000000005</v>
      </c>
      <c r="I35" s="37">
        <v>907.6</v>
      </c>
      <c r="J35" s="37">
        <v>0</v>
      </c>
      <c r="K35" s="37">
        <v>8.4</v>
      </c>
      <c r="L35" s="37">
        <v>80.7</v>
      </c>
      <c r="M35" s="37">
        <f t="shared" si="2"/>
        <v>3024.8</v>
      </c>
      <c r="N35" s="37">
        <f>SUM(M35,D35)</f>
        <v>6966</v>
      </c>
      <c r="P35" s="35"/>
    </row>
    <row r="36" spans="1:16" ht="15.95" customHeight="1" x14ac:dyDescent="0.15">
      <c r="A36" s="13"/>
      <c r="B36" s="19"/>
      <c r="C36" s="15" t="s">
        <v>19</v>
      </c>
      <c r="D36" s="38" t="s">
        <v>20</v>
      </c>
      <c r="E36" s="38">
        <f t="shared" ref="E36:L36" si="18">IF($M35=0,0,E35/$M35%)</f>
        <v>1.7125099180111081</v>
      </c>
      <c r="F36" s="38">
        <f t="shared" si="18"/>
        <v>1.4777836551176937</v>
      </c>
      <c r="G36" s="38">
        <f t="shared" si="18"/>
        <v>43.05739222427929</v>
      </c>
      <c r="H36" s="38">
        <f t="shared" si="18"/>
        <v>20.801375297540336</v>
      </c>
      <c r="I36" s="38">
        <f t="shared" si="18"/>
        <v>30.005289605924357</v>
      </c>
      <c r="J36" s="38">
        <f t="shared" si="18"/>
        <v>0</v>
      </c>
      <c r="K36" s="38">
        <f t="shared" si="18"/>
        <v>0.27770431102882837</v>
      </c>
      <c r="L36" s="38">
        <f t="shared" si="18"/>
        <v>2.6679449880983865</v>
      </c>
      <c r="M36" s="37">
        <f t="shared" si="2"/>
        <v>100</v>
      </c>
      <c r="N36" s="38" t="s">
        <v>20</v>
      </c>
      <c r="P36" s="35"/>
    </row>
    <row r="37" spans="1:16" ht="15.95" customHeight="1" x14ac:dyDescent="0.15">
      <c r="A37" s="17"/>
      <c r="B37" s="18" t="s">
        <v>35</v>
      </c>
      <c r="C37" s="11" t="s">
        <v>18</v>
      </c>
      <c r="D37" s="37">
        <v>505.20000000000005</v>
      </c>
      <c r="E37" s="37">
        <v>11</v>
      </c>
      <c r="F37" s="37">
        <v>0</v>
      </c>
      <c r="G37" s="37">
        <v>21.5</v>
      </c>
      <c r="H37" s="37">
        <v>33.299999999999997</v>
      </c>
      <c r="I37" s="37">
        <v>1.3</v>
      </c>
      <c r="J37" s="37">
        <v>0</v>
      </c>
      <c r="K37" s="37">
        <v>0</v>
      </c>
      <c r="L37" s="37">
        <v>1.5</v>
      </c>
      <c r="M37" s="37">
        <f t="shared" si="2"/>
        <v>68.599999999999994</v>
      </c>
      <c r="N37" s="37">
        <f>SUM(M37,D37)</f>
        <v>573.80000000000007</v>
      </c>
      <c r="P37" s="35"/>
    </row>
    <row r="38" spans="1:16" ht="15.95" customHeight="1" x14ac:dyDescent="0.15">
      <c r="A38" s="13"/>
      <c r="B38" s="19"/>
      <c r="C38" s="15" t="s">
        <v>19</v>
      </c>
      <c r="D38" s="38" t="s">
        <v>20</v>
      </c>
      <c r="E38" s="38">
        <f t="shared" ref="E38:L38" si="19">IF($M37=0,0,E37/$M37%)</f>
        <v>16.034985422740526</v>
      </c>
      <c r="F38" s="38">
        <f t="shared" si="19"/>
        <v>0</v>
      </c>
      <c r="G38" s="38">
        <f t="shared" si="19"/>
        <v>31.341107871720119</v>
      </c>
      <c r="H38" s="38">
        <f t="shared" si="19"/>
        <v>48.542274052478135</v>
      </c>
      <c r="I38" s="38">
        <f t="shared" si="19"/>
        <v>1.8950437317784259</v>
      </c>
      <c r="J38" s="38">
        <f t="shared" si="19"/>
        <v>0</v>
      </c>
      <c r="K38" s="38">
        <f t="shared" si="19"/>
        <v>0</v>
      </c>
      <c r="L38" s="38">
        <f t="shared" si="19"/>
        <v>2.1865889212827989</v>
      </c>
      <c r="M38" s="37">
        <f t="shared" si="2"/>
        <v>100.00000000000001</v>
      </c>
      <c r="N38" s="38" t="s">
        <v>20</v>
      </c>
      <c r="P38" s="35"/>
    </row>
    <row r="39" spans="1:16" ht="15.95" customHeight="1" x14ac:dyDescent="0.15">
      <c r="A39" s="17"/>
      <c r="B39" s="18" t="s">
        <v>36</v>
      </c>
      <c r="C39" s="11" t="s">
        <v>18</v>
      </c>
      <c r="D39" s="37">
        <v>168.8</v>
      </c>
      <c r="E39" s="37"/>
      <c r="F39" s="37"/>
      <c r="G39" s="37"/>
      <c r="H39" s="37"/>
      <c r="I39" s="37"/>
      <c r="J39" s="37"/>
      <c r="K39" s="37"/>
      <c r="L39" s="37"/>
      <c r="M39" s="37">
        <f t="shared" si="2"/>
        <v>0</v>
      </c>
      <c r="N39" s="37">
        <f>SUM(M39,D39)</f>
        <v>168.8</v>
      </c>
      <c r="P39" s="35"/>
    </row>
    <row r="40" spans="1:16" ht="15.95" customHeight="1" x14ac:dyDescent="0.15">
      <c r="A40" s="13"/>
      <c r="B40" s="19"/>
      <c r="C40" s="15" t="s">
        <v>19</v>
      </c>
      <c r="D40" s="38" t="s">
        <v>20</v>
      </c>
      <c r="E40" s="38">
        <f t="shared" ref="E40:L40" si="20">IF($M39=0,0,E39/$M39%)</f>
        <v>0</v>
      </c>
      <c r="F40" s="38">
        <f t="shared" si="20"/>
        <v>0</v>
      </c>
      <c r="G40" s="38">
        <f t="shared" si="20"/>
        <v>0</v>
      </c>
      <c r="H40" s="38">
        <f t="shared" si="20"/>
        <v>0</v>
      </c>
      <c r="I40" s="38">
        <f t="shared" si="20"/>
        <v>0</v>
      </c>
      <c r="J40" s="38">
        <f t="shared" si="20"/>
        <v>0</v>
      </c>
      <c r="K40" s="38">
        <f t="shared" si="20"/>
        <v>0</v>
      </c>
      <c r="L40" s="38">
        <f t="shared" si="20"/>
        <v>0</v>
      </c>
      <c r="M40" s="37">
        <f t="shared" si="2"/>
        <v>0</v>
      </c>
      <c r="N40" s="38" t="s">
        <v>20</v>
      </c>
      <c r="P40" s="35"/>
    </row>
    <row r="41" spans="1:16" ht="15.95" customHeight="1" x14ac:dyDescent="0.15">
      <c r="A41" s="17"/>
      <c r="B41" s="18" t="s">
        <v>37</v>
      </c>
      <c r="C41" s="11" t="s">
        <v>18</v>
      </c>
      <c r="D41" s="37">
        <v>2611.3999999999996</v>
      </c>
      <c r="E41" s="37">
        <v>218.2</v>
      </c>
      <c r="F41" s="37">
        <v>0</v>
      </c>
      <c r="G41" s="37">
        <v>1368.9</v>
      </c>
      <c r="H41" s="37">
        <v>600.69999999999993</v>
      </c>
      <c r="I41" s="37">
        <v>863.90000000000009</v>
      </c>
      <c r="J41" s="37">
        <v>10.5</v>
      </c>
      <c r="K41" s="37">
        <v>0.5</v>
      </c>
      <c r="L41" s="37">
        <v>0</v>
      </c>
      <c r="M41" s="37">
        <f t="shared" si="2"/>
        <v>3062.7000000000003</v>
      </c>
      <c r="N41" s="37">
        <f>SUM(M41,D41)</f>
        <v>5674.1</v>
      </c>
      <c r="P41" s="35"/>
    </row>
    <row r="42" spans="1:16" ht="15.95" customHeight="1" x14ac:dyDescent="0.15">
      <c r="A42" s="13"/>
      <c r="B42" s="19"/>
      <c r="C42" s="15" t="s">
        <v>19</v>
      </c>
      <c r="D42" s="38" t="s">
        <v>20</v>
      </c>
      <c r="E42" s="38">
        <f t="shared" ref="E42:L42" si="21">IF($M41=0,0,E41/$M41%)</f>
        <v>7.1244326901100328</v>
      </c>
      <c r="F42" s="38">
        <f t="shared" si="21"/>
        <v>0</v>
      </c>
      <c r="G42" s="38">
        <f t="shared" si="21"/>
        <v>44.695856597120191</v>
      </c>
      <c r="H42" s="38">
        <f t="shared" si="21"/>
        <v>19.613413001599891</v>
      </c>
      <c r="I42" s="38">
        <f t="shared" si="21"/>
        <v>28.20713749306168</v>
      </c>
      <c r="J42" s="38">
        <f t="shared" si="21"/>
        <v>0.34283475364874128</v>
      </c>
      <c r="K42" s="38">
        <f t="shared" si="21"/>
        <v>1.6325464459463871E-2</v>
      </c>
      <c r="L42" s="38">
        <f t="shared" si="21"/>
        <v>0</v>
      </c>
      <c r="M42" s="37">
        <f t="shared" si="2"/>
        <v>100.00000000000001</v>
      </c>
      <c r="N42" s="38" t="s">
        <v>20</v>
      </c>
      <c r="P42" s="35"/>
    </row>
    <row r="43" spans="1:16" ht="15.95" customHeight="1" x14ac:dyDescent="0.15">
      <c r="A43" s="17"/>
      <c r="B43" s="18" t="s">
        <v>38</v>
      </c>
      <c r="C43" s="11" t="s">
        <v>18</v>
      </c>
      <c r="D43" s="37">
        <v>730.7</v>
      </c>
      <c r="E43" s="37">
        <v>0</v>
      </c>
      <c r="F43" s="37">
        <v>0</v>
      </c>
      <c r="G43" s="37">
        <v>790.6</v>
      </c>
      <c r="H43" s="37">
        <v>41.199999999999996</v>
      </c>
      <c r="I43" s="37">
        <v>549.89999999999986</v>
      </c>
      <c r="J43" s="37">
        <v>0</v>
      </c>
      <c r="K43" s="37">
        <v>17.099999999999998</v>
      </c>
      <c r="L43" s="37">
        <v>0.8</v>
      </c>
      <c r="M43" s="37">
        <f t="shared" si="2"/>
        <v>1399.5999999999997</v>
      </c>
      <c r="N43" s="37">
        <f>SUM(M43,D43)</f>
        <v>2130.2999999999997</v>
      </c>
      <c r="P43" s="35"/>
    </row>
    <row r="44" spans="1:16" ht="15.95" customHeight="1" x14ac:dyDescent="0.15">
      <c r="A44" s="13"/>
      <c r="B44" s="19"/>
      <c r="C44" s="15" t="s">
        <v>19</v>
      </c>
      <c r="D44" s="38" t="s">
        <v>20</v>
      </c>
      <c r="E44" s="38">
        <f t="shared" ref="E44:L44" si="22">IF($M43=0,0,E43/$M43%)</f>
        <v>0</v>
      </c>
      <c r="F44" s="38">
        <f t="shared" si="22"/>
        <v>0</v>
      </c>
      <c r="G44" s="38">
        <f t="shared" si="22"/>
        <v>56.487567876536168</v>
      </c>
      <c r="H44" s="38">
        <f t="shared" si="22"/>
        <v>2.9436981994855675</v>
      </c>
      <c r="I44" s="38">
        <f t="shared" si="22"/>
        <v>39.289797084881393</v>
      </c>
      <c r="J44" s="38">
        <f t="shared" si="22"/>
        <v>0</v>
      </c>
      <c r="K44" s="38">
        <f t="shared" si="22"/>
        <v>1.2217776507573594</v>
      </c>
      <c r="L44" s="38">
        <f t="shared" si="22"/>
        <v>5.7159188339525595E-2</v>
      </c>
      <c r="M44" s="37">
        <f t="shared" si="2"/>
        <v>100.00000000000001</v>
      </c>
      <c r="N44" s="38" t="s">
        <v>20</v>
      </c>
      <c r="P44" s="35"/>
    </row>
    <row r="45" spans="1:16" ht="15.95" customHeight="1" x14ac:dyDescent="0.15">
      <c r="A45" s="17"/>
      <c r="B45" s="18" t="s">
        <v>39</v>
      </c>
      <c r="C45" s="11" t="s">
        <v>18</v>
      </c>
      <c r="D45" s="37">
        <v>458.70000000000005</v>
      </c>
      <c r="E45" s="37">
        <v>0.1</v>
      </c>
      <c r="F45" s="37">
        <v>0</v>
      </c>
      <c r="G45" s="37">
        <v>24.599999999999998</v>
      </c>
      <c r="H45" s="37">
        <v>14.200000000000001</v>
      </c>
      <c r="I45" s="37">
        <v>0.89999999999999991</v>
      </c>
      <c r="J45" s="37">
        <v>0</v>
      </c>
      <c r="K45" s="37">
        <v>0</v>
      </c>
      <c r="L45" s="37">
        <v>0</v>
      </c>
      <c r="M45" s="37">
        <f t="shared" si="2"/>
        <v>39.799999999999997</v>
      </c>
      <c r="N45" s="37">
        <f>SUM(M45,D45)</f>
        <v>498.50000000000006</v>
      </c>
      <c r="P45" s="35"/>
    </row>
    <row r="46" spans="1:16" ht="15.95" customHeight="1" x14ac:dyDescent="0.15">
      <c r="A46" s="13"/>
      <c r="B46" s="19"/>
      <c r="C46" s="15" t="s">
        <v>19</v>
      </c>
      <c r="D46" s="38" t="s">
        <v>20</v>
      </c>
      <c r="E46" s="38">
        <f t="shared" ref="E46:L46" si="23">IF($M45=0,0,E45/$M45%)</f>
        <v>0.25125628140703521</v>
      </c>
      <c r="F46" s="38">
        <f t="shared" si="23"/>
        <v>0</v>
      </c>
      <c r="G46" s="38">
        <f t="shared" si="23"/>
        <v>61.809045226130657</v>
      </c>
      <c r="H46" s="38">
        <f t="shared" si="23"/>
        <v>35.678391959799001</v>
      </c>
      <c r="I46" s="38">
        <f t="shared" si="23"/>
        <v>2.2613065326633164</v>
      </c>
      <c r="J46" s="38">
        <f t="shared" si="23"/>
        <v>0</v>
      </c>
      <c r="K46" s="38">
        <f t="shared" si="23"/>
        <v>0</v>
      </c>
      <c r="L46" s="38">
        <f t="shared" si="23"/>
        <v>0</v>
      </c>
      <c r="M46" s="37">
        <f t="shared" si="2"/>
        <v>100.00000000000001</v>
      </c>
      <c r="N46" s="38" t="s">
        <v>20</v>
      </c>
      <c r="P46" s="35"/>
    </row>
    <row r="47" spans="1:16" ht="15.95" customHeight="1" x14ac:dyDescent="0.15">
      <c r="A47" s="17"/>
      <c r="B47" s="18" t="s">
        <v>40</v>
      </c>
      <c r="C47" s="11" t="s">
        <v>18</v>
      </c>
      <c r="D47" s="37">
        <v>158.6</v>
      </c>
      <c r="E47" s="37">
        <v>0</v>
      </c>
      <c r="F47" s="37">
        <v>0</v>
      </c>
      <c r="G47" s="37">
        <v>20.7</v>
      </c>
      <c r="H47" s="37">
        <v>0.2</v>
      </c>
      <c r="I47" s="37">
        <v>0</v>
      </c>
      <c r="J47" s="37">
        <v>0</v>
      </c>
      <c r="K47" s="37">
        <v>4.9000000000000004</v>
      </c>
      <c r="L47" s="37">
        <v>0</v>
      </c>
      <c r="M47" s="37">
        <f t="shared" si="2"/>
        <v>25.799999999999997</v>
      </c>
      <c r="N47" s="37">
        <f>SUM(M47,D47)</f>
        <v>184.39999999999998</v>
      </c>
      <c r="P47" s="35"/>
    </row>
    <row r="48" spans="1:16" ht="15.95" customHeight="1" x14ac:dyDescent="0.15">
      <c r="A48" s="13"/>
      <c r="B48" s="19"/>
      <c r="C48" s="15" t="s">
        <v>19</v>
      </c>
      <c r="D48" s="38" t="s">
        <v>20</v>
      </c>
      <c r="E48" s="38">
        <f t="shared" ref="E48:L48" si="24">IF($M47=0,0,E47/$M47%)</f>
        <v>0</v>
      </c>
      <c r="F48" s="38">
        <f t="shared" si="24"/>
        <v>0</v>
      </c>
      <c r="G48" s="38">
        <f t="shared" si="24"/>
        <v>80.232558139534902</v>
      </c>
      <c r="H48" s="38">
        <f t="shared" si="24"/>
        <v>0.77519379844961256</v>
      </c>
      <c r="I48" s="38">
        <f t="shared" si="24"/>
        <v>0</v>
      </c>
      <c r="J48" s="38">
        <f t="shared" si="24"/>
        <v>0</v>
      </c>
      <c r="K48" s="38">
        <f t="shared" si="24"/>
        <v>18.992248062015509</v>
      </c>
      <c r="L48" s="38">
        <f t="shared" si="24"/>
        <v>0</v>
      </c>
      <c r="M48" s="37">
        <f t="shared" si="2"/>
        <v>100.00000000000001</v>
      </c>
      <c r="N48" s="38" t="s">
        <v>20</v>
      </c>
      <c r="P48" s="35"/>
    </row>
    <row r="49" spans="1:16" ht="15.95" customHeight="1" x14ac:dyDescent="0.15">
      <c r="A49" s="17"/>
      <c r="B49" s="18" t="s">
        <v>41</v>
      </c>
      <c r="C49" s="11" t="s">
        <v>18</v>
      </c>
      <c r="D49" s="37">
        <v>14.399999999999999</v>
      </c>
      <c r="E49" s="37">
        <v>1.7000000000000002</v>
      </c>
      <c r="F49" s="37">
        <v>0</v>
      </c>
      <c r="G49" s="37">
        <v>11.6</v>
      </c>
      <c r="H49" s="37">
        <v>9.5</v>
      </c>
      <c r="I49" s="37">
        <v>52.599999999999994</v>
      </c>
      <c r="J49" s="37">
        <v>5.7</v>
      </c>
      <c r="K49" s="37">
        <v>0</v>
      </c>
      <c r="L49" s="37">
        <v>0</v>
      </c>
      <c r="M49" s="37">
        <f t="shared" si="2"/>
        <v>81.099999999999994</v>
      </c>
      <c r="N49" s="37">
        <f>SUM(M49,D49)</f>
        <v>95.5</v>
      </c>
      <c r="P49" s="35"/>
    </row>
    <row r="50" spans="1:16" ht="15.95" customHeight="1" x14ac:dyDescent="0.15">
      <c r="A50" s="13"/>
      <c r="B50" s="19"/>
      <c r="C50" s="15" t="s">
        <v>19</v>
      </c>
      <c r="D50" s="38" t="s">
        <v>20</v>
      </c>
      <c r="E50" s="38">
        <f t="shared" ref="E50:L50" si="25">IF($M49=0,0,E49/$M49%)</f>
        <v>2.0961775585696674</v>
      </c>
      <c r="F50" s="38">
        <f t="shared" si="25"/>
        <v>0</v>
      </c>
      <c r="G50" s="38">
        <f t="shared" si="25"/>
        <v>14.303329223181258</v>
      </c>
      <c r="H50" s="38">
        <f t="shared" si="25"/>
        <v>11.713933415536376</v>
      </c>
      <c r="I50" s="38">
        <f t="shared" si="25"/>
        <v>64.858199753390878</v>
      </c>
      <c r="J50" s="38">
        <f t="shared" si="25"/>
        <v>7.0283600493218259</v>
      </c>
      <c r="K50" s="38">
        <f t="shared" si="25"/>
        <v>0</v>
      </c>
      <c r="L50" s="38">
        <f t="shared" si="25"/>
        <v>0</v>
      </c>
      <c r="M50" s="37">
        <f t="shared" si="2"/>
        <v>100</v>
      </c>
      <c r="N50" s="38" t="s">
        <v>20</v>
      </c>
      <c r="P50" s="35"/>
    </row>
    <row r="51" spans="1:16" ht="15.95" customHeight="1" x14ac:dyDescent="0.15">
      <c r="A51" s="17"/>
      <c r="B51" s="18" t="s">
        <v>42</v>
      </c>
      <c r="C51" s="11" t="s">
        <v>18</v>
      </c>
      <c r="D51" s="37">
        <v>247.49999999999997</v>
      </c>
      <c r="E51" s="37">
        <v>0</v>
      </c>
      <c r="F51" s="37">
        <v>0</v>
      </c>
      <c r="G51" s="37">
        <v>10.7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f t="shared" si="2"/>
        <v>10.7</v>
      </c>
      <c r="N51" s="37">
        <f>SUM(M51,D51)</f>
        <v>258.2</v>
      </c>
      <c r="P51" s="35"/>
    </row>
    <row r="52" spans="1:16" ht="15.95" customHeight="1" x14ac:dyDescent="0.15">
      <c r="A52" s="13"/>
      <c r="B52" s="19"/>
      <c r="C52" s="15" t="s">
        <v>19</v>
      </c>
      <c r="D52" s="38" t="s">
        <v>20</v>
      </c>
      <c r="E52" s="38">
        <f t="shared" ref="E52:L52" si="26">IF($M51=0,0,E51/$M51%)</f>
        <v>0</v>
      </c>
      <c r="F52" s="38">
        <f t="shared" si="26"/>
        <v>0</v>
      </c>
      <c r="G52" s="38">
        <f t="shared" si="26"/>
        <v>100</v>
      </c>
      <c r="H52" s="38">
        <f t="shared" si="26"/>
        <v>0</v>
      </c>
      <c r="I52" s="38">
        <f t="shared" si="26"/>
        <v>0</v>
      </c>
      <c r="J52" s="38">
        <f t="shared" si="26"/>
        <v>0</v>
      </c>
      <c r="K52" s="38">
        <f t="shared" si="26"/>
        <v>0</v>
      </c>
      <c r="L52" s="38">
        <f t="shared" si="26"/>
        <v>0</v>
      </c>
      <c r="M52" s="37">
        <f t="shared" si="2"/>
        <v>100</v>
      </c>
      <c r="N52" s="38" t="s">
        <v>20</v>
      </c>
      <c r="P52" s="35"/>
    </row>
    <row r="53" spans="1:16" ht="15.95" customHeight="1" x14ac:dyDescent="0.15">
      <c r="A53" s="17"/>
      <c r="B53" s="18" t="s">
        <v>43</v>
      </c>
      <c r="C53" s="11" t="s">
        <v>18</v>
      </c>
      <c r="D53" s="37">
        <v>3470.3999999999996</v>
      </c>
      <c r="E53" s="37">
        <v>0</v>
      </c>
      <c r="F53" s="37">
        <v>0</v>
      </c>
      <c r="G53" s="37">
        <v>0.9</v>
      </c>
      <c r="H53" s="37">
        <v>0</v>
      </c>
      <c r="I53" s="37">
        <v>833.1</v>
      </c>
      <c r="J53" s="37">
        <v>0</v>
      </c>
      <c r="K53" s="37">
        <v>6.5</v>
      </c>
      <c r="L53" s="37">
        <v>0</v>
      </c>
      <c r="M53" s="37">
        <f t="shared" si="2"/>
        <v>840.5</v>
      </c>
      <c r="N53" s="37">
        <f>SUM(M53,D53)</f>
        <v>4310.8999999999996</v>
      </c>
      <c r="P53" s="35"/>
    </row>
    <row r="54" spans="1:16" ht="15.95" customHeight="1" x14ac:dyDescent="0.15">
      <c r="A54" s="13"/>
      <c r="B54" s="19"/>
      <c r="C54" s="15" t="s">
        <v>19</v>
      </c>
      <c r="D54" s="38" t="s">
        <v>20</v>
      </c>
      <c r="E54" s="38">
        <f t="shared" ref="E54:L54" si="27">IF($M53=0,0,E53/$M53%)</f>
        <v>0</v>
      </c>
      <c r="F54" s="38">
        <f t="shared" si="27"/>
        <v>0</v>
      </c>
      <c r="G54" s="38">
        <f t="shared" si="27"/>
        <v>0.10707911957168353</v>
      </c>
      <c r="H54" s="38">
        <f t="shared" si="27"/>
        <v>0</v>
      </c>
      <c r="I54" s="38">
        <f t="shared" si="27"/>
        <v>99.119571683521727</v>
      </c>
      <c r="J54" s="38">
        <f t="shared" si="27"/>
        <v>0</v>
      </c>
      <c r="K54" s="38">
        <f t="shared" si="27"/>
        <v>0.77334919690660331</v>
      </c>
      <c r="L54" s="38">
        <f t="shared" si="27"/>
        <v>0</v>
      </c>
      <c r="M54" s="37">
        <f t="shared" si="2"/>
        <v>100.00000000000001</v>
      </c>
      <c r="N54" s="38" t="s">
        <v>20</v>
      </c>
      <c r="P54" s="35"/>
    </row>
    <row r="55" spans="1:16" ht="15.95" customHeight="1" x14ac:dyDescent="0.15">
      <c r="A55" s="17"/>
      <c r="B55" s="18" t="s">
        <v>44</v>
      </c>
      <c r="C55" s="11" t="s">
        <v>18</v>
      </c>
      <c r="D55" s="37">
        <v>218.1</v>
      </c>
      <c r="E55" s="37">
        <v>27.9</v>
      </c>
      <c r="F55" s="37">
        <v>0</v>
      </c>
      <c r="G55" s="37">
        <v>183.7</v>
      </c>
      <c r="H55" s="37">
        <v>34.9</v>
      </c>
      <c r="I55" s="37">
        <v>17.799999999999997</v>
      </c>
      <c r="J55" s="37">
        <v>0</v>
      </c>
      <c r="K55" s="37">
        <v>0</v>
      </c>
      <c r="L55" s="37">
        <v>18.8</v>
      </c>
      <c r="M55" s="37">
        <f t="shared" si="2"/>
        <v>283.10000000000002</v>
      </c>
      <c r="N55" s="37">
        <f>SUM(M55,D55)</f>
        <v>501.20000000000005</v>
      </c>
      <c r="P55" s="35"/>
    </row>
    <row r="56" spans="1:16" ht="15.95" customHeight="1" x14ac:dyDescent="0.15">
      <c r="A56" s="13"/>
      <c r="B56" s="19"/>
      <c r="C56" s="15" t="s">
        <v>19</v>
      </c>
      <c r="D56" s="38" t="s">
        <v>20</v>
      </c>
      <c r="E56" s="38">
        <f t="shared" ref="E56:L56" si="28">IF($M55=0,0,E55/$M55%)</f>
        <v>9.8551748498763665</v>
      </c>
      <c r="F56" s="38">
        <f t="shared" si="28"/>
        <v>0</v>
      </c>
      <c r="G56" s="38">
        <f t="shared" si="28"/>
        <v>64.888731896856228</v>
      </c>
      <c r="H56" s="38">
        <f t="shared" si="28"/>
        <v>12.327799364182265</v>
      </c>
      <c r="I56" s="38">
        <f t="shared" si="28"/>
        <v>6.2875309078064268</v>
      </c>
      <c r="J56" s="38">
        <f t="shared" si="28"/>
        <v>0</v>
      </c>
      <c r="K56" s="38">
        <f t="shared" si="28"/>
        <v>0</v>
      </c>
      <c r="L56" s="38">
        <f t="shared" si="28"/>
        <v>6.6407629812786997</v>
      </c>
      <c r="M56" s="37">
        <f t="shared" si="2"/>
        <v>99.999999999999986</v>
      </c>
      <c r="N56" s="38" t="s">
        <v>20</v>
      </c>
      <c r="P56" s="35"/>
    </row>
    <row r="57" spans="1:16" ht="15.95" customHeight="1" x14ac:dyDescent="0.15">
      <c r="A57" s="17"/>
      <c r="B57" s="18" t="s">
        <v>45</v>
      </c>
      <c r="C57" s="11" t="s">
        <v>18</v>
      </c>
      <c r="D57" s="37">
        <v>335.9</v>
      </c>
      <c r="E57" s="37">
        <v>0</v>
      </c>
      <c r="F57" s="37">
        <v>0</v>
      </c>
      <c r="G57" s="37">
        <v>1.8</v>
      </c>
      <c r="H57" s="37">
        <v>0.1</v>
      </c>
      <c r="I57" s="37">
        <v>0</v>
      </c>
      <c r="J57" s="37">
        <v>0</v>
      </c>
      <c r="K57" s="37">
        <v>0</v>
      </c>
      <c r="L57" s="37">
        <v>0</v>
      </c>
      <c r="M57" s="37">
        <f t="shared" si="2"/>
        <v>1.9000000000000001</v>
      </c>
      <c r="N57" s="37">
        <f>SUM(M57,D57)</f>
        <v>337.79999999999995</v>
      </c>
      <c r="P57" s="35"/>
    </row>
    <row r="58" spans="1:16" ht="15.95" customHeight="1" x14ac:dyDescent="0.15">
      <c r="A58" s="13"/>
      <c r="B58" s="19"/>
      <c r="C58" s="15" t="s">
        <v>19</v>
      </c>
      <c r="D58" s="38" t="s">
        <v>20</v>
      </c>
      <c r="E58" s="38">
        <f t="shared" ref="E58:L58" si="29">IF($M57=0,0,E57/$M57%)</f>
        <v>0</v>
      </c>
      <c r="F58" s="38">
        <f t="shared" si="29"/>
        <v>0</v>
      </c>
      <c r="G58" s="38">
        <f t="shared" si="29"/>
        <v>94.73684210526315</v>
      </c>
      <c r="H58" s="38">
        <f t="shared" si="29"/>
        <v>5.2631578947368416</v>
      </c>
      <c r="I58" s="38">
        <f t="shared" si="29"/>
        <v>0</v>
      </c>
      <c r="J58" s="38">
        <f t="shared" si="29"/>
        <v>0</v>
      </c>
      <c r="K58" s="38">
        <f t="shared" si="29"/>
        <v>0</v>
      </c>
      <c r="L58" s="38">
        <f t="shared" si="29"/>
        <v>0</v>
      </c>
      <c r="M58" s="37">
        <f t="shared" si="2"/>
        <v>99.999999999999986</v>
      </c>
      <c r="N58" s="38" t="s">
        <v>20</v>
      </c>
      <c r="P58" s="35"/>
    </row>
    <row r="59" spans="1:16" ht="15.95" customHeight="1" x14ac:dyDescent="0.15">
      <c r="A59" s="17"/>
      <c r="B59" s="18" t="s">
        <v>46</v>
      </c>
      <c r="C59" s="11" t="s">
        <v>18</v>
      </c>
      <c r="D59" s="37">
        <v>2157.6</v>
      </c>
      <c r="E59" s="37">
        <v>1.8</v>
      </c>
      <c r="F59" s="37">
        <v>0</v>
      </c>
      <c r="G59" s="37">
        <v>74.7</v>
      </c>
      <c r="H59" s="37">
        <v>4.5</v>
      </c>
      <c r="I59" s="37">
        <v>15.299999999999999</v>
      </c>
      <c r="J59" s="37">
        <v>7.4</v>
      </c>
      <c r="K59" s="37">
        <v>5.5</v>
      </c>
      <c r="L59" s="37">
        <v>18.399999999999999</v>
      </c>
      <c r="M59" s="37">
        <f t="shared" si="2"/>
        <v>127.6</v>
      </c>
      <c r="N59" s="37">
        <f>SUM(M59,D59)</f>
        <v>2285.1999999999998</v>
      </c>
      <c r="P59" s="35"/>
    </row>
    <row r="60" spans="1:16" ht="15.95" customHeight="1" x14ac:dyDescent="0.15">
      <c r="A60" s="13"/>
      <c r="B60" s="19"/>
      <c r="C60" s="15" t="s">
        <v>19</v>
      </c>
      <c r="D60" s="38" t="s">
        <v>20</v>
      </c>
      <c r="E60" s="38">
        <f t="shared" ref="E60:L60" si="30">IF($M59=0,0,E59/$M59%)</f>
        <v>1.4106583072100314</v>
      </c>
      <c r="F60" s="38">
        <f t="shared" si="30"/>
        <v>0</v>
      </c>
      <c r="G60" s="38">
        <f t="shared" si="30"/>
        <v>58.542319749216304</v>
      </c>
      <c r="H60" s="38">
        <f t="shared" si="30"/>
        <v>3.5266457680250785</v>
      </c>
      <c r="I60" s="38">
        <f t="shared" si="30"/>
        <v>11.990595611285265</v>
      </c>
      <c r="J60" s="38">
        <f t="shared" si="30"/>
        <v>5.7993730407523509</v>
      </c>
      <c r="K60" s="38">
        <f t="shared" si="30"/>
        <v>4.3103448275862064</v>
      </c>
      <c r="L60" s="38">
        <f t="shared" si="30"/>
        <v>14.420062695924763</v>
      </c>
      <c r="M60" s="37">
        <f t="shared" si="2"/>
        <v>100</v>
      </c>
      <c r="N60" s="38" t="s">
        <v>20</v>
      </c>
      <c r="P60" s="35"/>
    </row>
    <row r="61" spans="1:16" ht="15.95" customHeight="1" x14ac:dyDescent="0.15">
      <c r="A61" s="17"/>
      <c r="B61" s="18" t="s">
        <v>47</v>
      </c>
      <c r="C61" s="11" t="s">
        <v>18</v>
      </c>
      <c r="D61" s="37">
        <v>1340.4</v>
      </c>
      <c r="E61" s="37">
        <v>0.6</v>
      </c>
      <c r="F61" s="37">
        <v>0</v>
      </c>
      <c r="G61" s="37">
        <v>354.1</v>
      </c>
      <c r="H61" s="37">
        <v>0</v>
      </c>
      <c r="I61" s="37">
        <v>130.9</v>
      </c>
      <c r="J61" s="37">
        <v>74.7</v>
      </c>
      <c r="K61" s="37">
        <v>31.3</v>
      </c>
      <c r="L61" s="37">
        <v>58.3</v>
      </c>
      <c r="M61" s="37">
        <f t="shared" si="2"/>
        <v>649.9</v>
      </c>
      <c r="N61" s="37">
        <f>SUM(M61,D61)</f>
        <v>1990.3000000000002</v>
      </c>
      <c r="P61" s="35"/>
    </row>
    <row r="62" spans="1:16" ht="15.95" customHeight="1" x14ac:dyDescent="0.15">
      <c r="A62" s="13"/>
      <c r="B62" s="19"/>
      <c r="C62" s="15" t="s">
        <v>19</v>
      </c>
      <c r="D62" s="38" t="s">
        <v>20</v>
      </c>
      <c r="E62" s="38">
        <f t="shared" ref="E62:L62" si="31">IF($M61=0,0,E61/$M61%)</f>
        <v>9.2321895676257884E-2</v>
      </c>
      <c r="F62" s="38">
        <f t="shared" si="31"/>
        <v>0</v>
      </c>
      <c r="G62" s="38">
        <f t="shared" si="31"/>
        <v>54.485305431604871</v>
      </c>
      <c r="H62" s="38">
        <f t="shared" si="31"/>
        <v>0</v>
      </c>
      <c r="I62" s="38">
        <f t="shared" si="31"/>
        <v>20.141560240036931</v>
      </c>
      <c r="J62" s="38">
        <f t="shared" si="31"/>
        <v>11.494076011694109</v>
      </c>
      <c r="K62" s="38">
        <f t="shared" si="31"/>
        <v>4.8161255577781201</v>
      </c>
      <c r="L62" s="38">
        <f t="shared" si="31"/>
        <v>8.9706108632097248</v>
      </c>
      <c r="M62" s="37">
        <f t="shared" si="2"/>
        <v>100.00000000000001</v>
      </c>
      <c r="N62" s="38" t="s">
        <v>20</v>
      </c>
      <c r="P62" s="35"/>
    </row>
    <row r="63" spans="1:16" ht="15.95" customHeight="1" x14ac:dyDescent="0.15">
      <c r="A63" s="17"/>
      <c r="B63" s="18" t="s">
        <v>48</v>
      </c>
      <c r="C63" s="11" t="s">
        <v>18</v>
      </c>
      <c r="D63" s="37">
        <v>28.2</v>
      </c>
      <c r="E63" s="37"/>
      <c r="F63" s="37"/>
      <c r="G63" s="37"/>
      <c r="H63" s="37"/>
      <c r="I63" s="37"/>
      <c r="J63" s="37"/>
      <c r="K63" s="37"/>
      <c r="L63" s="37"/>
      <c r="M63" s="37">
        <f t="shared" si="2"/>
        <v>0</v>
      </c>
      <c r="N63" s="37">
        <f>SUM(M63,D63)</f>
        <v>28.2</v>
      </c>
      <c r="P63" s="35"/>
    </row>
    <row r="64" spans="1:16" ht="15.95" customHeight="1" x14ac:dyDescent="0.15">
      <c r="A64" s="13"/>
      <c r="B64" s="19"/>
      <c r="C64" s="15" t="s">
        <v>19</v>
      </c>
      <c r="D64" s="38" t="s">
        <v>20</v>
      </c>
      <c r="E64" s="38">
        <f t="shared" ref="E64:L64" si="32">IF($M63=0,0,E63/$M63%)</f>
        <v>0</v>
      </c>
      <c r="F64" s="38">
        <f t="shared" si="32"/>
        <v>0</v>
      </c>
      <c r="G64" s="38">
        <f t="shared" si="32"/>
        <v>0</v>
      </c>
      <c r="H64" s="38">
        <f t="shared" si="32"/>
        <v>0</v>
      </c>
      <c r="I64" s="38">
        <f t="shared" si="32"/>
        <v>0</v>
      </c>
      <c r="J64" s="38">
        <f t="shared" si="32"/>
        <v>0</v>
      </c>
      <c r="K64" s="38">
        <f t="shared" si="32"/>
        <v>0</v>
      </c>
      <c r="L64" s="38">
        <f t="shared" si="32"/>
        <v>0</v>
      </c>
      <c r="M64" s="37">
        <f t="shared" si="2"/>
        <v>0</v>
      </c>
      <c r="N64" s="38" t="s">
        <v>20</v>
      </c>
      <c r="P64" s="35"/>
    </row>
    <row r="65" spans="1:16" ht="15.95" customHeight="1" x14ac:dyDescent="0.15">
      <c r="A65" s="17"/>
      <c r="B65" s="18" t="s">
        <v>49</v>
      </c>
      <c r="C65" s="11" t="s">
        <v>18</v>
      </c>
      <c r="D65" s="37">
        <v>13.8</v>
      </c>
      <c r="E65" s="37"/>
      <c r="F65" s="37"/>
      <c r="G65" s="37"/>
      <c r="H65" s="37"/>
      <c r="I65" s="37"/>
      <c r="J65" s="37"/>
      <c r="K65" s="37"/>
      <c r="L65" s="37"/>
      <c r="M65" s="37">
        <f t="shared" si="2"/>
        <v>0</v>
      </c>
      <c r="N65" s="37">
        <f>SUM(M65,D65)</f>
        <v>13.8</v>
      </c>
      <c r="P65" s="35"/>
    </row>
    <row r="66" spans="1:16" ht="15.95" customHeight="1" x14ac:dyDescent="0.15">
      <c r="A66" s="13"/>
      <c r="B66" s="19"/>
      <c r="C66" s="15" t="s">
        <v>19</v>
      </c>
      <c r="D66" s="38" t="s">
        <v>20</v>
      </c>
      <c r="E66" s="38">
        <f t="shared" ref="E66:L66" si="33">IF($M65=0,0,E65/$M65%)</f>
        <v>0</v>
      </c>
      <c r="F66" s="38">
        <f t="shared" si="33"/>
        <v>0</v>
      </c>
      <c r="G66" s="38">
        <f t="shared" si="33"/>
        <v>0</v>
      </c>
      <c r="H66" s="38">
        <f t="shared" si="33"/>
        <v>0</v>
      </c>
      <c r="I66" s="38">
        <f t="shared" si="33"/>
        <v>0</v>
      </c>
      <c r="J66" s="38">
        <f t="shared" si="33"/>
        <v>0</v>
      </c>
      <c r="K66" s="38">
        <f t="shared" si="33"/>
        <v>0</v>
      </c>
      <c r="L66" s="38">
        <f t="shared" si="33"/>
        <v>0</v>
      </c>
      <c r="M66" s="37">
        <f t="shared" si="2"/>
        <v>0</v>
      </c>
      <c r="N66" s="38" t="s">
        <v>20</v>
      </c>
      <c r="P66" s="35"/>
    </row>
    <row r="67" spans="1:16" ht="15.95" customHeight="1" x14ac:dyDescent="0.15">
      <c r="A67" s="17"/>
      <c r="B67" s="18" t="s">
        <v>50</v>
      </c>
      <c r="C67" s="11" t="s">
        <v>18</v>
      </c>
      <c r="D67" s="37">
        <v>46.3</v>
      </c>
      <c r="E67" s="37">
        <v>0</v>
      </c>
      <c r="F67" s="37">
        <v>0</v>
      </c>
      <c r="G67" s="37">
        <v>1.8</v>
      </c>
      <c r="H67" s="37"/>
      <c r="I67" s="37"/>
      <c r="J67" s="37"/>
      <c r="K67" s="37"/>
      <c r="L67" s="37"/>
      <c r="M67" s="37">
        <f t="shared" si="2"/>
        <v>1.8</v>
      </c>
      <c r="N67" s="37">
        <f>SUM(M67,D67)</f>
        <v>48.099999999999994</v>
      </c>
      <c r="P67" s="35"/>
    </row>
    <row r="68" spans="1:16" ht="15.95" customHeight="1" x14ac:dyDescent="0.15">
      <c r="A68" s="13"/>
      <c r="B68" s="19"/>
      <c r="C68" s="15" t="s">
        <v>19</v>
      </c>
      <c r="D68" s="38" t="s">
        <v>20</v>
      </c>
      <c r="E68" s="38">
        <f t="shared" ref="E68:L68" si="34">IF($M67=0,0,E67/$M67%)</f>
        <v>0</v>
      </c>
      <c r="F68" s="38">
        <f t="shared" si="34"/>
        <v>0</v>
      </c>
      <c r="G68" s="38">
        <f t="shared" si="34"/>
        <v>99.999999999999986</v>
      </c>
      <c r="H68" s="38">
        <f t="shared" si="34"/>
        <v>0</v>
      </c>
      <c r="I68" s="38">
        <f t="shared" si="34"/>
        <v>0</v>
      </c>
      <c r="J68" s="38">
        <f t="shared" si="34"/>
        <v>0</v>
      </c>
      <c r="K68" s="38">
        <f t="shared" si="34"/>
        <v>0</v>
      </c>
      <c r="L68" s="38">
        <f t="shared" si="34"/>
        <v>0</v>
      </c>
      <c r="M68" s="37">
        <f t="shared" si="2"/>
        <v>99.999999999999986</v>
      </c>
      <c r="N68" s="38" t="s">
        <v>20</v>
      </c>
      <c r="P68" s="35"/>
    </row>
    <row r="69" spans="1:16" ht="15.95" customHeight="1" x14ac:dyDescent="0.15">
      <c r="A69" s="17"/>
      <c r="B69" s="18" t="s">
        <v>51</v>
      </c>
      <c r="C69" s="11" t="s">
        <v>18</v>
      </c>
      <c r="D69" s="39">
        <v>4.8000000000000007</v>
      </c>
      <c r="E69" s="37"/>
      <c r="F69" s="37"/>
      <c r="G69" s="37"/>
      <c r="H69" s="37"/>
      <c r="I69" s="37"/>
      <c r="J69" s="37"/>
      <c r="K69" s="37"/>
      <c r="L69" s="37"/>
      <c r="M69" s="37">
        <f t="shared" si="2"/>
        <v>0</v>
      </c>
      <c r="N69" s="37">
        <f>SUM(M69,D69)</f>
        <v>4.8000000000000007</v>
      </c>
      <c r="P69" s="35"/>
    </row>
    <row r="70" spans="1:16" ht="15.95" customHeight="1" x14ac:dyDescent="0.15">
      <c r="A70" s="13"/>
      <c r="B70" s="19"/>
      <c r="C70" s="15" t="s">
        <v>19</v>
      </c>
      <c r="D70" s="38" t="s">
        <v>20</v>
      </c>
      <c r="E70" s="38">
        <f t="shared" ref="E70:L70" si="35">IF($M69=0,0,E69/$M69%)</f>
        <v>0</v>
      </c>
      <c r="F70" s="38">
        <f t="shared" si="35"/>
        <v>0</v>
      </c>
      <c r="G70" s="38">
        <f t="shared" si="35"/>
        <v>0</v>
      </c>
      <c r="H70" s="38">
        <f t="shared" si="35"/>
        <v>0</v>
      </c>
      <c r="I70" s="38">
        <f t="shared" si="35"/>
        <v>0</v>
      </c>
      <c r="J70" s="38">
        <f t="shared" si="35"/>
        <v>0</v>
      </c>
      <c r="K70" s="38">
        <f t="shared" si="35"/>
        <v>0</v>
      </c>
      <c r="L70" s="38">
        <f t="shared" si="35"/>
        <v>0</v>
      </c>
      <c r="M70" s="37">
        <f t="shared" si="2"/>
        <v>0</v>
      </c>
      <c r="N70" s="38" t="s">
        <v>20</v>
      </c>
      <c r="P70" s="35"/>
    </row>
    <row r="71" spans="1:16" ht="15.95" customHeight="1" x14ac:dyDescent="0.15">
      <c r="A71" s="17"/>
      <c r="B71" s="18" t="s">
        <v>52</v>
      </c>
      <c r="C71" s="11" t="s">
        <v>18</v>
      </c>
      <c r="D71" s="37">
        <v>113.6</v>
      </c>
      <c r="E71" s="37">
        <v>0</v>
      </c>
      <c r="F71" s="37">
        <v>0</v>
      </c>
      <c r="G71" s="37">
        <v>0</v>
      </c>
      <c r="H71" s="37">
        <v>0</v>
      </c>
      <c r="I71" s="37">
        <v>10.8</v>
      </c>
      <c r="J71" s="37">
        <v>0</v>
      </c>
      <c r="K71" s="37">
        <v>1.9</v>
      </c>
      <c r="L71" s="37">
        <v>0.4</v>
      </c>
      <c r="M71" s="37">
        <f t="shared" si="2"/>
        <v>13.100000000000001</v>
      </c>
      <c r="N71" s="37">
        <f>SUM(M71,D71)</f>
        <v>126.69999999999999</v>
      </c>
      <c r="P71" s="35"/>
    </row>
    <row r="72" spans="1:16" ht="15.95" customHeight="1" x14ac:dyDescent="0.15">
      <c r="A72" s="13"/>
      <c r="B72" s="19"/>
      <c r="C72" s="15" t="s">
        <v>19</v>
      </c>
      <c r="D72" s="38" t="s">
        <v>20</v>
      </c>
      <c r="E72" s="38">
        <f t="shared" ref="E72:L72" si="36">IF($M71=0,0,E71/$M71%)</f>
        <v>0</v>
      </c>
      <c r="F72" s="38">
        <f t="shared" si="36"/>
        <v>0</v>
      </c>
      <c r="G72" s="38">
        <f t="shared" si="36"/>
        <v>0</v>
      </c>
      <c r="H72" s="38">
        <f t="shared" si="36"/>
        <v>0</v>
      </c>
      <c r="I72" s="38">
        <f t="shared" si="36"/>
        <v>82.44274809160305</v>
      </c>
      <c r="J72" s="38">
        <f t="shared" si="36"/>
        <v>0</v>
      </c>
      <c r="K72" s="38">
        <f t="shared" si="36"/>
        <v>14.503816793893128</v>
      </c>
      <c r="L72" s="38">
        <f t="shared" si="36"/>
        <v>3.053435114503817</v>
      </c>
      <c r="M72" s="37">
        <f t="shared" si="2"/>
        <v>99.999999999999986</v>
      </c>
      <c r="N72" s="38" t="s">
        <v>20</v>
      </c>
      <c r="P72" s="35"/>
    </row>
    <row r="73" spans="1:16" ht="15.95" customHeight="1" x14ac:dyDescent="0.15">
      <c r="A73" s="17"/>
      <c r="B73" s="18" t="s">
        <v>53</v>
      </c>
      <c r="C73" s="11" t="s">
        <v>18</v>
      </c>
      <c r="D73" s="37">
        <v>338.29999999999995</v>
      </c>
      <c r="E73" s="37"/>
      <c r="F73" s="37"/>
      <c r="G73" s="37"/>
      <c r="H73" s="37"/>
      <c r="I73" s="37"/>
      <c r="J73" s="37"/>
      <c r="K73" s="37"/>
      <c r="L73" s="37"/>
      <c r="M73" s="37">
        <f t="shared" si="2"/>
        <v>0</v>
      </c>
      <c r="N73" s="37">
        <f>SUM(M73,D73)</f>
        <v>338.29999999999995</v>
      </c>
      <c r="P73" s="35"/>
    </row>
    <row r="74" spans="1:16" ht="15.95" customHeight="1" x14ac:dyDescent="0.15">
      <c r="A74" s="13"/>
      <c r="B74" s="19"/>
      <c r="C74" s="15" t="s">
        <v>19</v>
      </c>
      <c r="D74" s="38" t="s">
        <v>20</v>
      </c>
      <c r="E74" s="38">
        <f t="shared" ref="E74:L74" si="37">IF($M73=0,0,E73/$M73%)</f>
        <v>0</v>
      </c>
      <c r="F74" s="38">
        <f t="shared" si="37"/>
        <v>0</v>
      </c>
      <c r="G74" s="38">
        <f t="shared" si="37"/>
        <v>0</v>
      </c>
      <c r="H74" s="38">
        <f t="shared" si="37"/>
        <v>0</v>
      </c>
      <c r="I74" s="38">
        <f t="shared" si="37"/>
        <v>0</v>
      </c>
      <c r="J74" s="38">
        <f t="shared" si="37"/>
        <v>0</v>
      </c>
      <c r="K74" s="38">
        <f t="shared" si="37"/>
        <v>0</v>
      </c>
      <c r="L74" s="38">
        <f t="shared" si="37"/>
        <v>0</v>
      </c>
      <c r="M74" s="37">
        <f t="shared" si="2"/>
        <v>0</v>
      </c>
      <c r="N74" s="38" t="s">
        <v>20</v>
      </c>
      <c r="P74" s="35"/>
    </row>
    <row r="75" spans="1:16" ht="15.95" customHeight="1" x14ac:dyDescent="0.15">
      <c r="A75" s="17"/>
      <c r="B75" s="18" t="s">
        <v>54</v>
      </c>
      <c r="C75" s="11" t="s">
        <v>18</v>
      </c>
      <c r="D75" s="37">
        <v>35.6</v>
      </c>
      <c r="E75" s="37"/>
      <c r="F75" s="37"/>
      <c r="G75" s="37"/>
      <c r="H75" s="37"/>
      <c r="I75" s="37"/>
      <c r="J75" s="37"/>
      <c r="K75" s="37"/>
      <c r="L75" s="37"/>
      <c r="M75" s="37">
        <f t="shared" si="2"/>
        <v>0</v>
      </c>
      <c r="N75" s="37">
        <f>SUM(M75,D75)</f>
        <v>35.6</v>
      </c>
      <c r="P75" s="35"/>
    </row>
    <row r="76" spans="1:16" ht="15.95" customHeight="1" x14ac:dyDescent="0.15">
      <c r="A76" s="13"/>
      <c r="B76" s="19"/>
      <c r="C76" s="15" t="s">
        <v>19</v>
      </c>
      <c r="D76" s="38" t="s">
        <v>20</v>
      </c>
      <c r="E76" s="38">
        <f t="shared" ref="E76:L76" si="38">IF($M75=0,0,E75/$M75%)</f>
        <v>0</v>
      </c>
      <c r="F76" s="38">
        <f t="shared" si="38"/>
        <v>0</v>
      </c>
      <c r="G76" s="38">
        <f t="shared" si="38"/>
        <v>0</v>
      </c>
      <c r="H76" s="38">
        <f t="shared" si="38"/>
        <v>0</v>
      </c>
      <c r="I76" s="38">
        <f t="shared" si="38"/>
        <v>0</v>
      </c>
      <c r="J76" s="38">
        <f t="shared" si="38"/>
        <v>0</v>
      </c>
      <c r="K76" s="38">
        <f t="shared" si="38"/>
        <v>0</v>
      </c>
      <c r="L76" s="38">
        <f t="shared" si="38"/>
        <v>0</v>
      </c>
      <c r="M76" s="37">
        <f t="shared" si="2"/>
        <v>0</v>
      </c>
      <c r="N76" s="38" t="s">
        <v>20</v>
      </c>
      <c r="P76" s="35"/>
    </row>
    <row r="77" spans="1:16" ht="15.95" customHeight="1" x14ac:dyDescent="0.15">
      <c r="A77" s="17"/>
      <c r="B77" s="18" t="s">
        <v>55</v>
      </c>
      <c r="C77" s="11" t="s">
        <v>18</v>
      </c>
      <c r="D77" s="37">
        <v>13.3</v>
      </c>
      <c r="E77" s="37"/>
      <c r="F77" s="37"/>
      <c r="G77" s="37"/>
      <c r="H77" s="37"/>
      <c r="I77" s="37"/>
      <c r="J77" s="37"/>
      <c r="K77" s="37"/>
      <c r="L77" s="37"/>
      <c r="M77" s="37">
        <f t="shared" si="2"/>
        <v>0</v>
      </c>
      <c r="N77" s="37">
        <f>SUM(M77,D77)</f>
        <v>13.3</v>
      </c>
      <c r="P77" s="35"/>
    </row>
    <row r="78" spans="1:16" ht="15.95" customHeight="1" x14ac:dyDescent="0.15">
      <c r="A78" s="13"/>
      <c r="B78" s="19"/>
      <c r="C78" s="15" t="s">
        <v>19</v>
      </c>
      <c r="D78" s="38" t="s">
        <v>20</v>
      </c>
      <c r="E78" s="38">
        <f t="shared" ref="E78:L78" si="39">IF($M77=0,0,E77/$M77%)</f>
        <v>0</v>
      </c>
      <c r="F78" s="38">
        <f t="shared" si="39"/>
        <v>0</v>
      </c>
      <c r="G78" s="38">
        <f t="shared" si="39"/>
        <v>0</v>
      </c>
      <c r="H78" s="38">
        <f t="shared" si="39"/>
        <v>0</v>
      </c>
      <c r="I78" s="38">
        <f t="shared" si="39"/>
        <v>0</v>
      </c>
      <c r="J78" s="38">
        <f t="shared" si="39"/>
        <v>0</v>
      </c>
      <c r="K78" s="38">
        <f t="shared" si="39"/>
        <v>0</v>
      </c>
      <c r="L78" s="38">
        <f t="shared" si="39"/>
        <v>0</v>
      </c>
      <c r="M78" s="37">
        <f t="shared" si="2"/>
        <v>0</v>
      </c>
      <c r="N78" s="38" t="s">
        <v>20</v>
      </c>
      <c r="P78" s="35"/>
    </row>
    <row r="79" spans="1:16" ht="15.75" customHeight="1" x14ac:dyDescent="0.15">
      <c r="A79" s="17"/>
      <c r="B79" s="18" t="s">
        <v>56</v>
      </c>
      <c r="C79" s="11" t="s">
        <v>18</v>
      </c>
      <c r="D79" s="37">
        <v>416.3</v>
      </c>
      <c r="E79" s="37">
        <v>8</v>
      </c>
      <c r="F79" s="37">
        <v>0</v>
      </c>
      <c r="G79" s="37">
        <v>45.4</v>
      </c>
      <c r="H79" s="37">
        <v>3.5</v>
      </c>
      <c r="I79" s="37">
        <v>19.2</v>
      </c>
      <c r="J79" s="37">
        <v>0</v>
      </c>
      <c r="K79" s="37">
        <v>10.1</v>
      </c>
      <c r="L79" s="37">
        <v>0.6</v>
      </c>
      <c r="M79" s="37">
        <f t="shared" si="2"/>
        <v>86.799999999999983</v>
      </c>
      <c r="N79" s="37">
        <f>SUM(M79,D79)</f>
        <v>503.1</v>
      </c>
      <c r="P79" s="35"/>
    </row>
    <row r="80" spans="1:16" ht="15.75" customHeight="1" x14ac:dyDescent="0.15">
      <c r="A80" s="13"/>
      <c r="B80" s="19"/>
      <c r="C80" s="15" t="s">
        <v>19</v>
      </c>
      <c r="D80" s="38" t="s">
        <v>20</v>
      </c>
      <c r="E80" s="38">
        <f t="shared" ref="E80:L80" si="40">IF($M79=0,0,E79/$M79%)</f>
        <v>9.216589861751153</v>
      </c>
      <c r="F80" s="38">
        <f t="shared" si="40"/>
        <v>0</v>
      </c>
      <c r="G80" s="38">
        <f t="shared" si="40"/>
        <v>52.304147465437794</v>
      </c>
      <c r="H80" s="38">
        <f t="shared" si="40"/>
        <v>4.0322580645161299</v>
      </c>
      <c r="I80" s="38">
        <f t="shared" si="40"/>
        <v>22.119815668202769</v>
      </c>
      <c r="J80" s="38">
        <f t="shared" si="40"/>
        <v>0</v>
      </c>
      <c r="K80" s="38">
        <f t="shared" si="40"/>
        <v>11.635944700460831</v>
      </c>
      <c r="L80" s="38">
        <f t="shared" si="40"/>
        <v>0.69124423963133652</v>
      </c>
      <c r="M80" s="37">
        <f t="shared" si="2"/>
        <v>100</v>
      </c>
      <c r="N80" s="38" t="s">
        <v>20</v>
      </c>
      <c r="P80" s="35"/>
    </row>
    <row r="81" spans="1:16" ht="15.75" customHeight="1" x14ac:dyDescent="0.15">
      <c r="A81" s="9" t="s">
        <v>57</v>
      </c>
      <c r="B81" s="10"/>
      <c r="C81" s="11" t="s">
        <v>18</v>
      </c>
      <c r="D81" s="37">
        <f>SUMIF($C$83:$C$102,"出荷量",D83:D102)</f>
        <v>9.1999999999999993</v>
      </c>
      <c r="E81" s="37">
        <f t="shared" ref="E81:M81" si="41">SUMIF($C$83:$C$102,"出荷量",E83:E102)</f>
        <v>0</v>
      </c>
      <c r="F81" s="37">
        <f t="shared" si="41"/>
        <v>0</v>
      </c>
      <c r="G81" s="37">
        <f t="shared" si="41"/>
        <v>0</v>
      </c>
      <c r="H81" s="37">
        <f t="shared" si="41"/>
        <v>0</v>
      </c>
      <c r="I81" s="37">
        <f t="shared" si="41"/>
        <v>1.5</v>
      </c>
      <c r="J81" s="37">
        <f t="shared" si="41"/>
        <v>0</v>
      </c>
      <c r="K81" s="37">
        <f t="shared" si="41"/>
        <v>0.5</v>
      </c>
      <c r="L81" s="37">
        <f t="shared" si="41"/>
        <v>0</v>
      </c>
      <c r="M81" s="37">
        <f t="shared" si="41"/>
        <v>2</v>
      </c>
      <c r="N81" s="37">
        <f>SUM(M81,D81)</f>
        <v>11.2</v>
      </c>
      <c r="P81" s="35"/>
    </row>
    <row r="82" spans="1:16" ht="15.75" customHeight="1" x14ac:dyDescent="0.15">
      <c r="A82" s="13"/>
      <c r="B82" s="14"/>
      <c r="C82" s="15" t="s">
        <v>19</v>
      </c>
      <c r="D82" s="38" t="s">
        <v>20</v>
      </c>
      <c r="E82" s="38">
        <f t="shared" ref="E82:L82" si="42">IF($M81=0,0,E81/$M81%)</f>
        <v>0</v>
      </c>
      <c r="F82" s="38">
        <f t="shared" si="42"/>
        <v>0</v>
      </c>
      <c r="G82" s="38">
        <f t="shared" si="42"/>
        <v>0</v>
      </c>
      <c r="H82" s="38">
        <f t="shared" si="42"/>
        <v>0</v>
      </c>
      <c r="I82" s="38">
        <f t="shared" si="42"/>
        <v>75</v>
      </c>
      <c r="J82" s="38">
        <f t="shared" si="42"/>
        <v>0</v>
      </c>
      <c r="K82" s="38">
        <f t="shared" si="42"/>
        <v>25</v>
      </c>
      <c r="L82" s="38">
        <f t="shared" si="42"/>
        <v>0</v>
      </c>
      <c r="M82" s="37">
        <f>SUM(E82:L82)</f>
        <v>100</v>
      </c>
      <c r="N82" s="38" t="s">
        <v>20</v>
      </c>
      <c r="P82" s="35"/>
    </row>
    <row r="83" spans="1:16" ht="15.95" customHeight="1" x14ac:dyDescent="0.15">
      <c r="A83" s="17"/>
      <c r="B83" s="18" t="s">
        <v>60</v>
      </c>
      <c r="C83" s="11" t="s">
        <v>18</v>
      </c>
      <c r="D83" s="37">
        <v>1.5</v>
      </c>
      <c r="E83" s="37"/>
      <c r="F83" s="37"/>
      <c r="G83" s="37"/>
      <c r="H83" s="37"/>
      <c r="I83" s="37"/>
      <c r="J83" s="37"/>
      <c r="K83" s="37"/>
      <c r="L83" s="37"/>
      <c r="M83" s="37">
        <f t="shared" si="2"/>
        <v>0</v>
      </c>
      <c r="N83" s="37">
        <f>SUM(M83,D83)</f>
        <v>1.5</v>
      </c>
      <c r="P83" s="35"/>
    </row>
    <row r="84" spans="1:16" ht="15.95" customHeight="1" x14ac:dyDescent="0.15">
      <c r="A84" s="13"/>
      <c r="B84" s="19"/>
      <c r="C84" s="15" t="s">
        <v>19</v>
      </c>
      <c r="D84" s="38" t="s">
        <v>20</v>
      </c>
      <c r="E84" s="38">
        <f t="shared" ref="E84:L84" si="43">IF($M83=0,0,E83/$M83%)</f>
        <v>0</v>
      </c>
      <c r="F84" s="38">
        <f t="shared" si="43"/>
        <v>0</v>
      </c>
      <c r="G84" s="38">
        <f t="shared" si="43"/>
        <v>0</v>
      </c>
      <c r="H84" s="38">
        <f t="shared" si="43"/>
        <v>0</v>
      </c>
      <c r="I84" s="38">
        <f t="shared" si="43"/>
        <v>0</v>
      </c>
      <c r="J84" s="38">
        <f t="shared" si="43"/>
        <v>0</v>
      </c>
      <c r="K84" s="38">
        <f t="shared" si="43"/>
        <v>0</v>
      </c>
      <c r="L84" s="38">
        <f t="shared" si="43"/>
        <v>0</v>
      </c>
      <c r="M84" s="37">
        <f t="shared" si="2"/>
        <v>0</v>
      </c>
      <c r="N84" s="38" t="s">
        <v>20</v>
      </c>
      <c r="P84" s="35"/>
    </row>
    <row r="85" spans="1:16" ht="15.95" customHeight="1" x14ac:dyDescent="0.15">
      <c r="A85" s="17"/>
      <c r="B85" s="18" t="s">
        <v>61</v>
      </c>
      <c r="C85" s="11" t="s">
        <v>18</v>
      </c>
      <c r="D85" s="37"/>
      <c r="E85" s="37"/>
      <c r="F85" s="37"/>
      <c r="G85" s="37"/>
      <c r="H85" s="37"/>
      <c r="I85" s="37"/>
      <c r="J85" s="37"/>
      <c r="K85" s="37"/>
      <c r="L85" s="37"/>
      <c r="M85" s="37">
        <f t="shared" si="2"/>
        <v>0</v>
      </c>
      <c r="N85" s="37">
        <f>SUM(M85,D85)</f>
        <v>0</v>
      </c>
      <c r="P85" s="35"/>
    </row>
    <row r="86" spans="1:16" ht="15.95" customHeight="1" x14ac:dyDescent="0.15">
      <c r="A86" s="13"/>
      <c r="B86" s="19"/>
      <c r="C86" s="15" t="s">
        <v>19</v>
      </c>
      <c r="D86" s="38" t="s">
        <v>20</v>
      </c>
      <c r="E86" s="38">
        <f t="shared" ref="E86:L86" si="44">IF($M85=0,0,E85/$M85%)</f>
        <v>0</v>
      </c>
      <c r="F86" s="38">
        <f t="shared" si="44"/>
        <v>0</v>
      </c>
      <c r="G86" s="38">
        <f t="shared" si="44"/>
        <v>0</v>
      </c>
      <c r="H86" s="38">
        <f t="shared" si="44"/>
        <v>0</v>
      </c>
      <c r="I86" s="38">
        <f t="shared" si="44"/>
        <v>0</v>
      </c>
      <c r="J86" s="38">
        <f t="shared" si="44"/>
        <v>0</v>
      </c>
      <c r="K86" s="38">
        <f t="shared" si="44"/>
        <v>0</v>
      </c>
      <c r="L86" s="38">
        <f t="shared" si="44"/>
        <v>0</v>
      </c>
      <c r="M86" s="37">
        <f t="shared" si="2"/>
        <v>0</v>
      </c>
      <c r="N86" s="38" t="s">
        <v>20</v>
      </c>
      <c r="P86" s="35"/>
    </row>
    <row r="87" spans="1:16" ht="15.95" customHeight="1" x14ac:dyDescent="0.15">
      <c r="A87" s="17"/>
      <c r="B87" s="18" t="s">
        <v>62</v>
      </c>
      <c r="C87" s="11" t="s">
        <v>18</v>
      </c>
      <c r="D87" s="37">
        <v>4.2</v>
      </c>
      <c r="E87" s="37"/>
      <c r="F87" s="37"/>
      <c r="G87" s="37"/>
      <c r="H87" s="37"/>
      <c r="I87" s="37"/>
      <c r="J87" s="37"/>
      <c r="K87" s="37"/>
      <c r="L87" s="37"/>
      <c r="M87" s="37">
        <f t="shared" si="2"/>
        <v>0</v>
      </c>
      <c r="N87" s="37">
        <f>SUM(M87,D87)</f>
        <v>4.2</v>
      </c>
      <c r="P87" s="35"/>
    </row>
    <row r="88" spans="1:16" ht="15.95" customHeight="1" x14ac:dyDescent="0.15">
      <c r="A88" s="13"/>
      <c r="B88" s="19"/>
      <c r="C88" s="15" t="s">
        <v>19</v>
      </c>
      <c r="D88" s="38" t="s">
        <v>20</v>
      </c>
      <c r="E88" s="38">
        <f t="shared" ref="E88:L88" si="45">IF($M87=0,0,E87/$M87%)</f>
        <v>0</v>
      </c>
      <c r="F88" s="38">
        <f t="shared" si="45"/>
        <v>0</v>
      </c>
      <c r="G88" s="38">
        <f t="shared" si="45"/>
        <v>0</v>
      </c>
      <c r="H88" s="38">
        <f t="shared" si="45"/>
        <v>0</v>
      </c>
      <c r="I88" s="38">
        <f t="shared" si="45"/>
        <v>0</v>
      </c>
      <c r="J88" s="38">
        <f t="shared" si="45"/>
        <v>0</v>
      </c>
      <c r="K88" s="38">
        <f t="shared" si="45"/>
        <v>0</v>
      </c>
      <c r="L88" s="38">
        <f t="shared" si="45"/>
        <v>0</v>
      </c>
      <c r="M88" s="37">
        <f t="shared" si="2"/>
        <v>0</v>
      </c>
      <c r="N88" s="38" t="s">
        <v>20</v>
      </c>
      <c r="P88" s="35"/>
    </row>
    <row r="89" spans="1:16" ht="15.95" customHeight="1" x14ac:dyDescent="0.15">
      <c r="A89" s="17"/>
      <c r="B89" s="18" t="s">
        <v>63</v>
      </c>
      <c r="C89" s="11" t="s">
        <v>18</v>
      </c>
      <c r="D89" s="37">
        <v>3.5</v>
      </c>
      <c r="E89" s="37">
        <v>0</v>
      </c>
      <c r="F89" s="37">
        <v>0</v>
      </c>
      <c r="G89" s="37">
        <v>0</v>
      </c>
      <c r="H89" s="37">
        <v>0</v>
      </c>
      <c r="I89" s="37">
        <v>1.5</v>
      </c>
      <c r="J89" s="37">
        <v>0</v>
      </c>
      <c r="K89" s="37">
        <v>0.5</v>
      </c>
      <c r="L89" s="37">
        <v>0</v>
      </c>
      <c r="M89" s="37">
        <f t="shared" si="2"/>
        <v>2</v>
      </c>
      <c r="N89" s="37">
        <f>SUM(M89,D89)</f>
        <v>5.5</v>
      </c>
      <c r="P89" s="35"/>
    </row>
    <row r="90" spans="1:16" ht="15.95" customHeight="1" x14ac:dyDescent="0.15">
      <c r="A90" s="13"/>
      <c r="B90" s="19"/>
      <c r="C90" s="15" t="s">
        <v>19</v>
      </c>
      <c r="D90" s="38" t="s">
        <v>20</v>
      </c>
      <c r="E90" s="38">
        <f t="shared" ref="E90:L90" si="46">IF($M89=0,0,E89/$M89%)</f>
        <v>0</v>
      </c>
      <c r="F90" s="38">
        <f t="shared" si="46"/>
        <v>0</v>
      </c>
      <c r="G90" s="38">
        <f t="shared" si="46"/>
        <v>0</v>
      </c>
      <c r="H90" s="38">
        <f t="shared" si="46"/>
        <v>0</v>
      </c>
      <c r="I90" s="38">
        <f t="shared" si="46"/>
        <v>75</v>
      </c>
      <c r="J90" s="38">
        <f t="shared" si="46"/>
        <v>0</v>
      </c>
      <c r="K90" s="38">
        <f t="shared" si="46"/>
        <v>25</v>
      </c>
      <c r="L90" s="38">
        <f t="shared" si="46"/>
        <v>0</v>
      </c>
      <c r="M90" s="37">
        <f t="shared" si="2"/>
        <v>100</v>
      </c>
      <c r="N90" s="38" t="s">
        <v>20</v>
      </c>
      <c r="P90" s="35"/>
    </row>
    <row r="91" spans="1:16" ht="15.95" customHeight="1" x14ac:dyDescent="0.15">
      <c r="A91" s="17"/>
      <c r="B91" s="18" t="s">
        <v>64</v>
      </c>
      <c r="C91" s="11" t="s">
        <v>18</v>
      </c>
      <c r="D91" s="37"/>
      <c r="E91" s="37"/>
      <c r="F91" s="37"/>
      <c r="G91" s="37"/>
      <c r="H91" s="37"/>
      <c r="I91" s="37"/>
      <c r="J91" s="37"/>
      <c r="K91" s="37"/>
      <c r="L91" s="37"/>
      <c r="M91" s="37">
        <f t="shared" si="2"/>
        <v>0</v>
      </c>
      <c r="N91" s="37">
        <f>SUM(M91,D91)</f>
        <v>0</v>
      </c>
      <c r="P91" s="35"/>
    </row>
    <row r="92" spans="1:16" ht="15.95" customHeight="1" x14ac:dyDescent="0.15">
      <c r="A92" s="13"/>
      <c r="B92" s="19"/>
      <c r="C92" s="15" t="s">
        <v>19</v>
      </c>
      <c r="D92" s="38" t="s">
        <v>20</v>
      </c>
      <c r="E92" s="38">
        <f t="shared" ref="E92:L92" si="47">IF($M91=0,0,E91/$M91%)</f>
        <v>0</v>
      </c>
      <c r="F92" s="38">
        <f t="shared" si="47"/>
        <v>0</v>
      </c>
      <c r="G92" s="38">
        <f t="shared" si="47"/>
        <v>0</v>
      </c>
      <c r="H92" s="38">
        <f t="shared" si="47"/>
        <v>0</v>
      </c>
      <c r="I92" s="38">
        <f t="shared" si="47"/>
        <v>0</v>
      </c>
      <c r="J92" s="38">
        <f t="shared" si="47"/>
        <v>0</v>
      </c>
      <c r="K92" s="38">
        <f t="shared" si="47"/>
        <v>0</v>
      </c>
      <c r="L92" s="38">
        <f t="shared" si="47"/>
        <v>0</v>
      </c>
      <c r="M92" s="37">
        <f t="shared" si="2"/>
        <v>0</v>
      </c>
      <c r="N92" s="38" t="s">
        <v>20</v>
      </c>
      <c r="P92" s="35"/>
    </row>
    <row r="93" spans="1:16" ht="15.95" customHeight="1" x14ac:dyDescent="0.15">
      <c r="A93" s="17"/>
      <c r="B93" s="18" t="s">
        <v>65</v>
      </c>
      <c r="C93" s="11" t="s">
        <v>18</v>
      </c>
      <c r="D93" s="37"/>
      <c r="E93" s="37"/>
      <c r="F93" s="37"/>
      <c r="G93" s="37"/>
      <c r="H93" s="37"/>
      <c r="I93" s="37"/>
      <c r="J93" s="37"/>
      <c r="K93" s="37"/>
      <c r="L93" s="37"/>
      <c r="M93" s="37">
        <f t="shared" si="2"/>
        <v>0</v>
      </c>
      <c r="N93" s="37">
        <f>SUM(M93,D93)</f>
        <v>0</v>
      </c>
      <c r="P93" s="35"/>
    </row>
    <row r="94" spans="1:16" ht="15.95" customHeight="1" x14ac:dyDescent="0.15">
      <c r="A94" s="13"/>
      <c r="B94" s="19"/>
      <c r="C94" s="15" t="s">
        <v>19</v>
      </c>
      <c r="D94" s="38" t="s">
        <v>20</v>
      </c>
      <c r="E94" s="38">
        <f t="shared" ref="E94:L94" si="48">IF($M93=0,0,E93/$M93%)</f>
        <v>0</v>
      </c>
      <c r="F94" s="38">
        <f t="shared" si="48"/>
        <v>0</v>
      </c>
      <c r="G94" s="38">
        <f t="shared" si="48"/>
        <v>0</v>
      </c>
      <c r="H94" s="38">
        <f t="shared" si="48"/>
        <v>0</v>
      </c>
      <c r="I94" s="38">
        <f t="shared" si="48"/>
        <v>0</v>
      </c>
      <c r="J94" s="38">
        <f t="shared" si="48"/>
        <v>0</v>
      </c>
      <c r="K94" s="38">
        <f t="shared" si="48"/>
        <v>0</v>
      </c>
      <c r="L94" s="38">
        <f t="shared" si="48"/>
        <v>0</v>
      </c>
      <c r="M94" s="37">
        <f t="shared" si="2"/>
        <v>0</v>
      </c>
      <c r="N94" s="38" t="s">
        <v>20</v>
      </c>
      <c r="P94" s="35"/>
    </row>
    <row r="95" spans="1:16" ht="15.95" customHeight="1" x14ac:dyDescent="0.15">
      <c r="A95" s="17"/>
      <c r="B95" s="18" t="s">
        <v>66</v>
      </c>
      <c r="C95" s="11" t="s">
        <v>18</v>
      </c>
      <c r="D95" s="37"/>
      <c r="E95" s="37"/>
      <c r="F95" s="37"/>
      <c r="G95" s="37"/>
      <c r="H95" s="37"/>
      <c r="I95" s="37"/>
      <c r="J95" s="37"/>
      <c r="K95" s="37"/>
      <c r="L95" s="37"/>
      <c r="M95" s="37">
        <f t="shared" si="2"/>
        <v>0</v>
      </c>
      <c r="N95" s="37">
        <f>SUM(M95,D95)</f>
        <v>0</v>
      </c>
      <c r="P95" s="35"/>
    </row>
    <row r="96" spans="1:16" ht="15.95" customHeight="1" x14ac:dyDescent="0.15">
      <c r="A96" s="13"/>
      <c r="B96" s="19"/>
      <c r="C96" s="15" t="s">
        <v>19</v>
      </c>
      <c r="D96" s="38" t="s">
        <v>20</v>
      </c>
      <c r="E96" s="38">
        <f t="shared" ref="E96:L96" si="49">IF($M95=0,0,E95/$M95%)</f>
        <v>0</v>
      </c>
      <c r="F96" s="38">
        <f t="shared" si="49"/>
        <v>0</v>
      </c>
      <c r="G96" s="38">
        <f t="shared" si="49"/>
        <v>0</v>
      </c>
      <c r="H96" s="38">
        <f t="shared" si="49"/>
        <v>0</v>
      </c>
      <c r="I96" s="38">
        <f t="shared" si="49"/>
        <v>0</v>
      </c>
      <c r="J96" s="38">
        <f t="shared" si="49"/>
        <v>0</v>
      </c>
      <c r="K96" s="38">
        <f t="shared" si="49"/>
        <v>0</v>
      </c>
      <c r="L96" s="38">
        <f t="shared" si="49"/>
        <v>0</v>
      </c>
      <c r="M96" s="37">
        <f t="shared" si="2"/>
        <v>0</v>
      </c>
      <c r="N96" s="38" t="s">
        <v>20</v>
      </c>
      <c r="P96" s="35"/>
    </row>
    <row r="97" spans="1:16" ht="15.95" customHeight="1" x14ac:dyDescent="0.15">
      <c r="A97" s="17"/>
      <c r="B97" s="18" t="s">
        <v>67</v>
      </c>
      <c r="C97" s="11" t="s">
        <v>18</v>
      </c>
      <c r="D97" s="37"/>
      <c r="E97" s="37"/>
      <c r="F97" s="37"/>
      <c r="G97" s="37"/>
      <c r="H97" s="37"/>
      <c r="I97" s="37"/>
      <c r="J97" s="37"/>
      <c r="K97" s="37"/>
      <c r="L97" s="37"/>
      <c r="M97" s="37">
        <f t="shared" si="2"/>
        <v>0</v>
      </c>
      <c r="N97" s="37">
        <f>SUM(M97,D97)</f>
        <v>0</v>
      </c>
      <c r="P97" s="35"/>
    </row>
    <row r="98" spans="1:16" ht="15.95" customHeight="1" x14ac:dyDescent="0.15">
      <c r="A98" s="13"/>
      <c r="B98" s="19"/>
      <c r="C98" s="15" t="s">
        <v>19</v>
      </c>
      <c r="D98" s="38" t="s">
        <v>20</v>
      </c>
      <c r="E98" s="38">
        <f t="shared" ref="E98:L98" si="50">IF($M97=0,0,E97/$M97%)</f>
        <v>0</v>
      </c>
      <c r="F98" s="38">
        <f t="shared" si="50"/>
        <v>0</v>
      </c>
      <c r="G98" s="38">
        <f t="shared" si="50"/>
        <v>0</v>
      </c>
      <c r="H98" s="38">
        <f t="shared" si="50"/>
        <v>0</v>
      </c>
      <c r="I98" s="38">
        <f t="shared" si="50"/>
        <v>0</v>
      </c>
      <c r="J98" s="38">
        <f t="shared" si="50"/>
        <v>0</v>
      </c>
      <c r="K98" s="38">
        <f t="shared" si="50"/>
        <v>0</v>
      </c>
      <c r="L98" s="38">
        <f t="shared" si="50"/>
        <v>0</v>
      </c>
      <c r="M98" s="37">
        <f t="shared" si="2"/>
        <v>0</v>
      </c>
      <c r="N98" s="38" t="s">
        <v>20</v>
      </c>
      <c r="P98" s="35"/>
    </row>
    <row r="99" spans="1:16" ht="15.95" customHeight="1" x14ac:dyDescent="0.15">
      <c r="A99" s="17"/>
      <c r="B99" s="18" t="s">
        <v>68</v>
      </c>
      <c r="C99" s="11" t="s">
        <v>18</v>
      </c>
      <c r="D99" s="37"/>
      <c r="E99" s="37"/>
      <c r="F99" s="37"/>
      <c r="G99" s="37"/>
      <c r="H99" s="37"/>
      <c r="I99" s="37"/>
      <c r="J99" s="37"/>
      <c r="K99" s="37"/>
      <c r="L99" s="37"/>
      <c r="M99" s="37">
        <f t="shared" si="2"/>
        <v>0</v>
      </c>
      <c r="N99" s="37">
        <f>SUM(M99,D99)</f>
        <v>0</v>
      </c>
      <c r="P99" s="35"/>
    </row>
    <row r="100" spans="1:16" ht="15.95" customHeight="1" x14ac:dyDescent="0.15">
      <c r="A100" s="13"/>
      <c r="B100" s="19"/>
      <c r="C100" s="15" t="s">
        <v>19</v>
      </c>
      <c r="D100" s="38" t="s">
        <v>20</v>
      </c>
      <c r="E100" s="38">
        <f t="shared" ref="E100:L100" si="51">IF($M99=0,0,E99/$M99%)</f>
        <v>0</v>
      </c>
      <c r="F100" s="38">
        <f t="shared" si="51"/>
        <v>0</v>
      </c>
      <c r="G100" s="38">
        <f t="shared" si="51"/>
        <v>0</v>
      </c>
      <c r="H100" s="38">
        <f t="shared" si="51"/>
        <v>0</v>
      </c>
      <c r="I100" s="38">
        <f t="shared" si="51"/>
        <v>0</v>
      </c>
      <c r="J100" s="38">
        <f t="shared" si="51"/>
        <v>0</v>
      </c>
      <c r="K100" s="38">
        <f t="shared" si="51"/>
        <v>0</v>
      </c>
      <c r="L100" s="38">
        <f t="shared" si="51"/>
        <v>0</v>
      </c>
      <c r="M100" s="37">
        <f t="shared" si="2"/>
        <v>0</v>
      </c>
      <c r="N100" s="38" t="s">
        <v>20</v>
      </c>
      <c r="P100" s="35"/>
    </row>
    <row r="101" spans="1:16" ht="15.95" customHeight="1" x14ac:dyDescent="0.15">
      <c r="A101" s="17"/>
      <c r="B101" s="18" t="s">
        <v>69</v>
      </c>
      <c r="C101" s="11" t="s">
        <v>18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>
        <f t="shared" si="2"/>
        <v>0</v>
      </c>
      <c r="N101" s="37">
        <f>SUM(M101,D101)</f>
        <v>0</v>
      </c>
      <c r="P101" s="35"/>
    </row>
    <row r="102" spans="1:16" ht="15.95" customHeight="1" x14ac:dyDescent="0.15">
      <c r="A102" s="13"/>
      <c r="B102" s="19"/>
      <c r="C102" s="15" t="s">
        <v>19</v>
      </c>
      <c r="D102" s="38" t="s">
        <v>20</v>
      </c>
      <c r="E102" s="38">
        <f t="shared" ref="E102:L102" si="52">IF($M101=0,0,E101/$M101%)</f>
        <v>0</v>
      </c>
      <c r="F102" s="38">
        <f t="shared" si="52"/>
        <v>0</v>
      </c>
      <c r="G102" s="38">
        <f t="shared" si="52"/>
        <v>0</v>
      </c>
      <c r="H102" s="38">
        <f t="shared" si="52"/>
        <v>0</v>
      </c>
      <c r="I102" s="38">
        <f t="shared" si="52"/>
        <v>0</v>
      </c>
      <c r="J102" s="38">
        <f t="shared" si="52"/>
        <v>0</v>
      </c>
      <c r="K102" s="38">
        <f t="shared" si="52"/>
        <v>0</v>
      </c>
      <c r="L102" s="38">
        <f t="shared" si="52"/>
        <v>0</v>
      </c>
      <c r="M102" s="37">
        <f t="shared" si="2"/>
        <v>0</v>
      </c>
      <c r="N102" s="38" t="s">
        <v>20</v>
      </c>
      <c r="P102" s="35"/>
    </row>
    <row r="103" spans="1:16" ht="15.75" hidden="1" customHeight="1" x14ac:dyDescent="0.15">
      <c r="A103" s="13" t="s">
        <v>58</v>
      </c>
      <c r="B103" s="10"/>
      <c r="C103" s="11" t="s">
        <v>18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>
        <f t="shared" ref="M103:M108" si="53">SUM(E103:L103)</f>
        <v>0</v>
      </c>
      <c r="N103" s="37">
        <f>SUM(M103,D103)</f>
        <v>0</v>
      </c>
      <c r="P103" s="35"/>
    </row>
    <row r="104" spans="1:16" ht="15.75" hidden="1" customHeight="1" x14ac:dyDescent="0.15">
      <c r="A104" s="21"/>
      <c r="B104" s="14"/>
      <c r="C104" s="15" t="s">
        <v>19</v>
      </c>
      <c r="D104" s="37"/>
      <c r="E104" s="38"/>
      <c r="F104" s="38"/>
      <c r="G104" s="38"/>
      <c r="H104" s="38"/>
      <c r="I104" s="38"/>
      <c r="J104" s="38"/>
      <c r="K104" s="38"/>
      <c r="L104" s="38"/>
      <c r="M104" s="37">
        <f t="shared" si="53"/>
        <v>0</v>
      </c>
      <c r="N104" s="37">
        <f>SUM(M104,D104)</f>
        <v>0</v>
      </c>
      <c r="P104" s="35"/>
    </row>
    <row r="105" spans="1:16" ht="15.75" hidden="1" customHeight="1" x14ac:dyDescent="0.15">
      <c r="A105" s="9" t="s">
        <v>59</v>
      </c>
      <c r="B105" s="10"/>
      <c r="C105" s="11" t="s">
        <v>18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>
        <f t="shared" si="53"/>
        <v>0</v>
      </c>
      <c r="N105" s="37">
        <f>SUM(M105,D105)</f>
        <v>0</v>
      </c>
      <c r="P105" s="35"/>
    </row>
    <row r="106" spans="1:16" ht="15.75" hidden="1" customHeight="1" x14ac:dyDescent="0.15">
      <c r="A106" s="21"/>
      <c r="B106" s="14"/>
      <c r="C106" s="15" t="s">
        <v>19</v>
      </c>
      <c r="D106" s="37"/>
      <c r="E106" s="38"/>
      <c r="F106" s="38"/>
      <c r="G106" s="38"/>
      <c r="H106" s="38"/>
      <c r="I106" s="38"/>
      <c r="J106" s="38"/>
      <c r="K106" s="38"/>
      <c r="L106" s="38"/>
      <c r="M106" s="37">
        <f t="shared" si="53"/>
        <v>0</v>
      </c>
      <c r="N106" s="37">
        <f>SUM(M106,D106)</f>
        <v>0</v>
      </c>
      <c r="P106" s="35"/>
    </row>
    <row r="107" spans="1:16" ht="15.95" customHeight="1" x14ac:dyDescent="0.15">
      <c r="A107" s="9" t="s">
        <v>70</v>
      </c>
      <c r="B107" s="10"/>
      <c r="C107" s="11" t="s">
        <v>18</v>
      </c>
      <c r="D107" s="37">
        <v>52373.4</v>
      </c>
      <c r="E107" s="37"/>
      <c r="F107" s="37"/>
      <c r="G107" s="37"/>
      <c r="H107" s="37"/>
      <c r="I107" s="37"/>
      <c r="J107" s="37"/>
      <c r="K107" s="37"/>
      <c r="L107" s="37"/>
      <c r="M107" s="37">
        <f t="shared" si="53"/>
        <v>0</v>
      </c>
      <c r="N107" s="37">
        <f>SUM(M107,D107)</f>
        <v>52373.4</v>
      </c>
      <c r="P107" s="35"/>
    </row>
    <row r="108" spans="1:16" ht="15.95" customHeight="1" x14ac:dyDescent="0.15">
      <c r="A108" s="21"/>
      <c r="B108" s="14"/>
      <c r="C108" s="15" t="s">
        <v>19</v>
      </c>
      <c r="D108" s="38" t="s">
        <v>20</v>
      </c>
      <c r="E108" s="38">
        <f t="shared" ref="E108:L108" si="54">IF($M107=0,0,E107/$M107%)</f>
        <v>0</v>
      </c>
      <c r="F108" s="38">
        <f t="shared" si="54"/>
        <v>0</v>
      </c>
      <c r="G108" s="38">
        <f t="shared" si="54"/>
        <v>0</v>
      </c>
      <c r="H108" s="38">
        <f t="shared" si="54"/>
        <v>0</v>
      </c>
      <c r="I108" s="38">
        <f t="shared" si="54"/>
        <v>0</v>
      </c>
      <c r="J108" s="38">
        <f t="shared" si="54"/>
        <v>0</v>
      </c>
      <c r="K108" s="38">
        <f t="shared" si="54"/>
        <v>0</v>
      </c>
      <c r="L108" s="38">
        <f t="shared" si="54"/>
        <v>0</v>
      </c>
      <c r="M108" s="37">
        <f t="shared" si="53"/>
        <v>0</v>
      </c>
      <c r="N108" s="38" t="s">
        <v>20</v>
      </c>
      <c r="P108" s="35"/>
    </row>
    <row r="109" spans="1:16" ht="15.95" customHeight="1" x14ac:dyDescent="0.15">
      <c r="A109" s="9" t="s">
        <v>71</v>
      </c>
      <c r="B109" s="10"/>
      <c r="C109" s="20" t="s">
        <v>111</v>
      </c>
      <c r="D109" s="37">
        <f>SUM(D111,D113,D115,D117,D119,D121,D123,D125,D127)</f>
        <v>4178.2</v>
      </c>
      <c r="E109" s="37">
        <f t="shared" ref="E109:L109" si="55">SUM(E111,E113,E115,E117,E119,E121,E123,E125,E127)</f>
        <v>131.5</v>
      </c>
      <c r="F109" s="37">
        <f t="shared" si="55"/>
        <v>7.9</v>
      </c>
      <c r="G109" s="37">
        <f t="shared" si="55"/>
        <v>5541.1</v>
      </c>
      <c r="H109" s="37">
        <f t="shared" si="55"/>
        <v>286</v>
      </c>
      <c r="I109" s="37">
        <f t="shared" si="55"/>
        <v>1783.7</v>
      </c>
      <c r="J109" s="37">
        <f t="shared" si="55"/>
        <v>107</v>
      </c>
      <c r="K109" s="37">
        <f t="shared" si="55"/>
        <v>0</v>
      </c>
      <c r="L109" s="37">
        <f t="shared" si="55"/>
        <v>632</v>
      </c>
      <c r="M109" s="37">
        <f t="shared" si="2"/>
        <v>8489.2000000000007</v>
      </c>
      <c r="N109" s="37">
        <f>SUM(M109,D109)</f>
        <v>12667.400000000001</v>
      </c>
      <c r="P109" s="35"/>
    </row>
    <row r="110" spans="1:16" ht="15.95" customHeight="1" x14ac:dyDescent="0.15">
      <c r="A110" s="13"/>
      <c r="B110" s="14"/>
      <c r="C110" s="15" t="s">
        <v>19</v>
      </c>
      <c r="D110" s="38" t="s">
        <v>20</v>
      </c>
      <c r="E110" s="38">
        <f t="shared" ref="E110:L110" si="56">IF($M109=0,0,E109/$M109%)</f>
        <v>1.5490269990105072</v>
      </c>
      <c r="F110" s="38">
        <f t="shared" si="56"/>
        <v>9.3059416670593212E-2</v>
      </c>
      <c r="G110" s="38">
        <f t="shared" si="56"/>
        <v>65.272346039673934</v>
      </c>
      <c r="H110" s="38">
        <f t="shared" si="56"/>
        <v>3.3689864769353997</v>
      </c>
      <c r="I110" s="38">
        <f t="shared" si="56"/>
        <v>21.011402723460396</v>
      </c>
      <c r="J110" s="38">
        <f t="shared" si="56"/>
        <v>1.2604250106017056</v>
      </c>
      <c r="K110" s="38">
        <f t="shared" si="56"/>
        <v>0</v>
      </c>
      <c r="L110" s="38">
        <f t="shared" si="56"/>
        <v>7.4447533336474567</v>
      </c>
      <c r="M110" s="37">
        <f t="shared" si="2"/>
        <v>100</v>
      </c>
      <c r="N110" s="38" t="s">
        <v>20</v>
      </c>
      <c r="P110" s="35"/>
    </row>
    <row r="111" spans="1:16" ht="15.95" customHeight="1" x14ac:dyDescent="0.15">
      <c r="A111" s="17"/>
      <c r="B111" s="18" t="s">
        <v>72</v>
      </c>
      <c r="C111" s="11" t="s">
        <v>18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>
        <f t="shared" ref="M111:M136" si="57">SUM(E111:L111)</f>
        <v>0</v>
      </c>
      <c r="N111" s="37">
        <f>SUM(M111,D111)</f>
        <v>0</v>
      </c>
      <c r="P111" s="35"/>
    </row>
    <row r="112" spans="1:16" ht="15.95" customHeight="1" x14ac:dyDescent="0.15">
      <c r="A112" s="13"/>
      <c r="B112" s="19"/>
      <c r="C112" s="15" t="s">
        <v>19</v>
      </c>
      <c r="D112" s="38" t="s">
        <v>20</v>
      </c>
      <c r="E112" s="38">
        <f t="shared" ref="E112:L112" si="58">IF($M111=0,0,E111/$M111%)</f>
        <v>0</v>
      </c>
      <c r="F112" s="38">
        <f t="shared" si="58"/>
        <v>0</v>
      </c>
      <c r="G112" s="38">
        <f t="shared" si="58"/>
        <v>0</v>
      </c>
      <c r="H112" s="38">
        <f t="shared" si="58"/>
        <v>0</v>
      </c>
      <c r="I112" s="38">
        <f t="shared" si="58"/>
        <v>0</v>
      </c>
      <c r="J112" s="38">
        <f t="shared" si="58"/>
        <v>0</v>
      </c>
      <c r="K112" s="38">
        <f t="shared" si="58"/>
        <v>0</v>
      </c>
      <c r="L112" s="38">
        <f t="shared" si="58"/>
        <v>0</v>
      </c>
      <c r="M112" s="37">
        <f t="shared" si="57"/>
        <v>0</v>
      </c>
      <c r="N112" s="38" t="s">
        <v>20</v>
      </c>
      <c r="P112" s="35"/>
    </row>
    <row r="113" spans="1:16" ht="15.95" customHeight="1" x14ac:dyDescent="0.15">
      <c r="A113" s="17"/>
      <c r="B113" s="18" t="s">
        <v>73</v>
      </c>
      <c r="C113" s="11" t="s">
        <v>18</v>
      </c>
      <c r="D113" s="37">
        <v>4178.2</v>
      </c>
      <c r="E113" s="37">
        <v>131.5</v>
      </c>
      <c r="F113" s="37">
        <v>7.9</v>
      </c>
      <c r="G113" s="37">
        <v>5541.1</v>
      </c>
      <c r="H113" s="37">
        <v>286</v>
      </c>
      <c r="I113" s="37">
        <v>1783.7</v>
      </c>
      <c r="J113" s="37">
        <v>107</v>
      </c>
      <c r="K113" s="37">
        <v>0</v>
      </c>
      <c r="L113" s="37">
        <v>632</v>
      </c>
      <c r="M113" s="37">
        <f t="shared" si="57"/>
        <v>8489.2000000000007</v>
      </c>
      <c r="N113" s="37">
        <f>SUM(M113,D113)</f>
        <v>12667.400000000001</v>
      </c>
      <c r="P113" s="35"/>
    </row>
    <row r="114" spans="1:16" ht="15.95" customHeight="1" x14ac:dyDescent="0.15">
      <c r="A114" s="13"/>
      <c r="B114" s="19"/>
      <c r="C114" s="15" t="s">
        <v>19</v>
      </c>
      <c r="D114" s="38" t="s">
        <v>20</v>
      </c>
      <c r="E114" s="38">
        <f t="shared" ref="E114:L114" si="59">IF($M113=0,0,E113/$M113%)</f>
        <v>1.5490269990105072</v>
      </c>
      <c r="F114" s="38">
        <f t="shared" si="59"/>
        <v>9.3059416670593212E-2</v>
      </c>
      <c r="G114" s="38">
        <f t="shared" si="59"/>
        <v>65.272346039673934</v>
      </c>
      <c r="H114" s="38">
        <f t="shared" si="59"/>
        <v>3.3689864769353997</v>
      </c>
      <c r="I114" s="38">
        <f t="shared" si="59"/>
        <v>21.011402723460396</v>
      </c>
      <c r="J114" s="38">
        <f t="shared" si="59"/>
        <v>1.2604250106017056</v>
      </c>
      <c r="K114" s="38">
        <f t="shared" si="59"/>
        <v>0</v>
      </c>
      <c r="L114" s="38">
        <f t="shared" si="59"/>
        <v>7.4447533336474567</v>
      </c>
      <c r="M114" s="37">
        <f t="shared" si="57"/>
        <v>100</v>
      </c>
      <c r="N114" s="38" t="s">
        <v>20</v>
      </c>
      <c r="P114" s="35"/>
    </row>
    <row r="115" spans="1:16" ht="15.95" customHeight="1" x14ac:dyDescent="0.15">
      <c r="A115" s="17"/>
      <c r="B115" s="18" t="s">
        <v>74</v>
      </c>
      <c r="C115" s="11" t="s">
        <v>18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>
        <f t="shared" si="57"/>
        <v>0</v>
      </c>
      <c r="N115" s="37">
        <f>SUM(M115,D115)</f>
        <v>0</v>
      </c>
      <c r="P115" s="35"/>
    </row>
    <row r="116" spans="1:16" ht="15.95" customHeight="1" x14ac:dyDescent="0.15">
      <c r="A116" s="13"/>
      <c r="B116" s="19"/>
      <c r="C116" s="15" t="s">
        <v>19</v>
      </c>
      <c r="D116" s="38" t="s">
        <v>20</v>
      </c>
      <c r="E116" s="38">
        <f t="shared" ref="E116:L116" si="60">IF($M115=0,0,E115/$M115%)</f>
        <v>0</v>
      </c>
      <c r="F116" s="38">
        <f t="shared" si="60"/>
        <v>0</v>
      </c>
      <c r="G116" s="38">
        <f t="shared" si="60"/>
        <v>0</v>
      </c>
      <c r="H116" s="38">
        <f t="shared" si="60"/>
        <v>0</v>
      </c>
      <c r="I116" s="38">
        <f t="shared" si="60"/>
        <v>0</v>
      </c>
      <c r="J116" s="38">
        <f t="shared" si="60"/>
        <v>0</v>
      </c>
      <c r="K116" s="38">
        <f t="shared" si="60"/>
        <v>0</v>
      </c>
      <c r="L116" s="38">
        <f t="shared" si="60"/>
        <v>0</v>
      </c>
      <c r="M116" s="37">
        <f t="shared" si="57"/>
        <v>0</v>
      </c>
      <c r="N116" s="38" t="s">
        <v>20</v>
      </c>
      <c r="P116" s="35"/>
    </row>
    <row r="117" spans="1:16" ht="15.95" customHeight="1" x14ac:dyDescent="0.15">
      <c r="A117" s="17"/>
      <c r="B117" s="18" t="s">
        <v>75</v>
      </c>
      <c r="C117" s="11" t="s">
        <v>18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>
        <f t="shared" si="57"/>
        <v>0</v>
      </c>
      <c r="N117" s="37">
        <f>SUM(M117,D117)</f>
        <v>0</v>
      </c>
      <c r="P117" s="35"/>
    </row>
    <row r="118" spans="1:16" ht="15.95" customHeight="1" x14ac:dyDescent="0.15">
      <c r="A118" s="13"/>
      <c r="B118" s="19"/>
      <c r="C118" s="15" t="s">
        <v>19</v>
      </c>
      <c r="D118" s="38" t="s">
        <v>20</v>
      </c>
      <c r="E118" s="38">
        <f t="shared" ref="E118:L118" si="61">IF($M117=0,0,E117/$M117%)</f>
        <v>0</v>
      </c>
      <c r="F118" s="38">
        <f t="shared" si="61"/>
        <v>0</v>
      </c>
      <c r="G118" s="38">
        <f t="shared" si="61"/>
        <v>0</v>
      </c>
      <c r="H118" s="38">
        <f t="shared" si="61"/>
        <v>0</v>
      </c>
      <c r="I118" s="38">
        <f t="shared" si="61"/>
        <v>0</v>
      </c>
      <c r="J118" s="38">
        <f t="shared" si="61"/>
        <v>0</v>
      </c>
      <c r="K118" s="38">
        <f t="shared" si="61"/>
        <v>0</v>
      </c>
      <c r="L118" s="38">
        <f t="shared" si="61"/>
        <v>0</v>
      </c>
      <c r="M118" s="37">
        <f t="shared" si="57"/>
        <v>0</v>
      </c>
      <c r="N118" s="38" t="s">
        <v>20</v>
      </c>
      <c r="P118" s="35"/>
    </row>
    <row r="119" spans="1:16" ht="15.95" customHeight="1" x14ac:dyDescent="0.15">
      <c r="A119" s="17"/>
      <c r="B119" s="18" t="s">
        <v>76</v>
      </c>
      <c r="C119" s="11" t="s">
        <v>18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>
        <f t="shared" si="57"/>
        <v>0</v>
      </c>
      <c r="N119" s="37">
        <f>SUM(M119,D119)</f>
        <v>0</v>
      </c>
      <c r="P119" s="35"/>
    </row>
    <row r="120" spans="1:16" ht="15.95" customHeight="1" x14ac:dyDescent="0.15">
      <c r="A120" s="13"/>
      <c r="B120" s="19"/>
      <c r="C120" s="15" t="s">
        <v>19</v>
      </c>
      <c r="D120" s="38" t="s">
        <v>20</v>
      </c>
      <c r="E120" s="38">
        <f t="shared" ref="E120:L120" si="62">IF($M119=0,0,E119/$M119%)</f>
        <v>0</v>
      </c>
      <c r="F120" s="38">
        <f t="shared" si="62"/>
        <v>0</v>
      </c>
      <c r="G120" s="38">
        <f t="shared" si="62"/>
        <v>0</v>
      </c>
      <c r="H120" s="38">
        <f t="shared" si="62"/>
        <v>0</v>
      </c>
      <c r="I120" s="38">
        <f t="shared" si="62"/>
        <v>0</v>
      </c>
      <c r="J120" s="38">
        <f t="shared" si="62"/>
        <v>0</v>
      </c>
      <c r="K120" s="38">
        <f t="shared" si="62"/>
        <v>0</v>
      </c>
      <c r="L120" s="38">
        <f t="shared" si="62"/>
        <v>0</v>
      </c>
      <c r="M120" s="37">
        <f t="shared" si="57"/>
        <v>0</v>
      </c>
      <c r="N120" s="38" t="s">
        <v>20</v>
      </c>
      <c r="P120" s="35"/>
    </row>
    <row r="121" spans="1:16" ht="15.95" customHeight="1" x14ac:dyDescent="0.15">
      <c r="A121" s="17"/>
      <c r="B121" s="18" t="s">
        <v>77</v>
      </c>
      <c r="C121" s="11" t="s">
        <v>18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>
        <f t="shared" si="57"/>
        <v>0</v>
      </c>
      <c r="N121" s="37">
        <f>SUM(M121,D121)</f>
        <v>0</v>
      </c>
      <c r="P121" s="35"/>
    </row>
    <row r="122" spans="1:16" ht="15.95" customHeight="1" x14ac:dyDescent="0.15">
      <c r="A122" s="13"/>
      <c r="B122" s="19"/>
      <c r="C122" s="15" t="s">
        <v>19</v>
      </c>
      <c r="D122" s="38" t="s">
        <v>20</v>
      </c>
      <c r="E122" s="38">
        <f t="shared" ref="E122:L122" si="63">IF($M121=0,0,E121/$M121%)</f>
        <v>0</v>
      </c>
      <c r="F122" s="38">
        <f t="shared" si="63"/>
        <v>0</v>
      </c>
      <c r="G122" s="38">
        <f t="shared" si="63"/>
        <v>0</v>
      </c>
      <c r="H122" s="38">
        <f t="shared" si="63"/>
        <v>0</v>
      </c>
      <c r="I122" s="38">
        <f t="shared" si="63"/>
        <v>0</v>
      </c>
      <c r="J122" s="38">
        <f t="shared" si="63"/>
        <v>0</v>
      </c>
      <c r="K122" s="38">
        <f t="shared" si="63"/>
        <v>0</v>
      </c>
      <c r="L122" s="38">
        <f t="shared" si="63"/>
        <v>0</v>
      </c>
      <c r="M122" s="37">
        <f t="shared" si="57"/>
        <v>0</v>
      </c>
      <c r="N122" s="38" t="s">
        <v>20</v>
      </c>
      <c r="P122" s="35"/>
    </row>
    <row r="123" spans="1:16" ht="15.95" customHeight="1" x14ac:dyDescent="0.15">
      <c r="A123" s="17"/>
      <c r="B123" s="18" t="s">
        <v>78</v>
      </c>
      <c r="C123" s="11" t="s">
        <v>18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>
        <f t="shared" si="57"/>
        <v>0</v>
      </c>
      <c r="N123" s="37">
        <f>SUM(M123,D123)</f>
        <v>0</v>
      </c>
      <c r="P123" s="35"/>
    </row>
    <row r="124" spans="1:16" ht="15.95" customHeight="1" x14ac:dyDescent="0.15">
      <c r="A124" s="13"/>
      <c r="B124" s="19"/>
      <c r="C124" s="15" t="s">
        <v>19</v>
      </c>
      <c r="D124" s="38" t="s">
        <v>20</v>
      </c>
      <c r="E124" s="38">
        <f t="shared" ref="E124:L124" si="64">IF($M123=0,0,E123/$M123%)</f>
        <v>0</v>
      </c>
      <c r="F124" s="38">
        <f t="shared" si="64"/>
        <v>0</v>
      </c>
      <c r="G124" s="38">
        <f t="shared" si="64"/>
        <v>0</v>
      </c>
      <c r="H124" s="38">
        <f t="shared" si="64"/>
        <v>0</v>
      </c>
      <c r="I124" s="38">
        <f t="shared" si="64"/>
        <v>0</v>
      </c>
      <c r="J124" s="38">
        <f t="shared" si="64"/>
        <v>0</v>
      </c>
      <c r="K124" s="38">
        <f t="shared" si="64"/>
        <v>0</v>
      </c>
      <c r="L124" s="38">
        <f t="shared" si="64"/>
        <v>0</v>
      </c>
      <c r="M124" s="37">
        <f t="shared" si="57"/>
        <v>0</v>
      </c>
      <c r="N124" s="38" t="s">
        <v>20</v>
      </c>
      <c r="P124" s="35"/>
    </row>
    <row r="125" spans="1:16" ht="15.95" customHeight="1" x14ac:dyDescent="0.15">
      <c r="A125" s="17"/>
      <c r="B125" s="18" t="s">
        <v>79</v>
      </c>
      <c r="C125" s="11" t="s">
        <v>18</v>
      </c>
      <c r="D125" s="37"/>
      <c r="E125" s="37"/>
      <c r="F125" s="37"/>
      <c r="G125" s="37"/>
      <c r="H125" s="37"/>
      <c r="I125" s="37"/>
      <c r="J125" s="37"/>
      <c r="K125" s="37"/>
      <c r="L125" s="37"/>
      <c r="M125" s="37">
        <f t="shared" si="57"/>
        <v>0</v>
      </c>
      <c r="N125" s="37">
        <f>SUM(M125,D125)</f>
        <v>0</v>
      </c>
      <c r="P125" s="35"/>
    </row>
    <row r="126" spans="1:16" ht="15.95" customHeight="1" x14ac:dyDescent="0.15">
      <c r="A126" s="13"/>
      <c r="B126" s="19"/>
      <c r="C126" s="15" t="s">
        <v>19</v>
      </c>
      <c r="D126" s="38" t="s">
        <v>20</v>
      </c>
      <c r="E126" s="38">
        <f t="shared" ref="E126:L126" si="65">IF($M125=0,0,E125/$M125%)</f>
        <v>0</v>
      </c>
      <c r="F126" s="38">
        <f t="shared" si="65"/>
        <v>0</v>
      </c>
      <c r="G126" s="38">
        <f t="shared" si="65"/>
        <v>0</v>
      </c>
      <c r="H126" s="38">
        <f t="shared" si="65"/>
        <v>0</v>
      </c>
      <c r="I126" s="38">
        <f t="shared" si="65"/>
        <v>0</v>
      </c>
      <c r="J126" s="38">
        <f t="shared" si="65"/>
        <v>0</v>
      </c>
      <c r="K126" s="38">
        <f t="shared" si="65"/>
        <v>0</v>
      </c>
      <c r="L126" s="38">
        <f t="shared" si="65"/>
        <v>0</v>
      </c>
      <c r="M126" s="37">
        <f t="shared" si="57"/>
        <v>0</v>
      </c>
      <c r="N126" s="38" t="s">
        <v>20</v>
      </c>
      <c r="P126" s="35"/>
    </row>
    <row r="127" spans="1:16" ht="15.75" customHeight="1" x14ac:dyDescent="0.15">
      <c r="A127" s="17"/>
      <c r="B127" s="18" t="s">
        <v>80</v>
      </c>
      <c r="C127" s="11" t="s">
        <v>18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37">
        <f t="shared" si="57"/>
        <v>0</v>
      </c>
      <c r="N127" s="37">
        <f>SUM(M127,D127)</f>
        <v>0</v>
      </c>
      <c r="P127" s="35"/>
    </row>
    <row r="128" spans="1:16" ht="15.75" customHeight="1" x14ac:dyDescent="0.15">
      <c r="A128" s="13"/>
      <c r="B128" s="19"/>
      <c r="C128" s="15" t="s">
        <v>19</v>
      </c>
      <c r="D128" s="38" t="s">
        <v>20</v>
      </c>
      <c r="E128" s="38">
        <f t="shared" ref="E128:L128" si="66">IF($M127=0,0,E127/$M127%)</f>
        <v>0</v>
      </c>
      <c r="F128" s="38">
        <f t="shared" si="66"/>
        <v>0</v>
      </c>
      <c r="G128" s="38">
        <f t="shared" si="66"/>
        <v>0</v>
      </c>
      <c r="H128" s="38">
        <f t="shared" si="66"/>
        <v>0</v>
      </c>
      <c r="I128" s="38">
        <f t="shared" si="66"/>
        <v>0</v>
      </c>
      <c r="J128" s="38">
        <f t="shared" si="66"/>
        <v>0</v>
      </c>
      <c r="K128" s="38">
        <f t="shared" si="66"/>
        <v>0</v>
      </c>
      <c r="L128" s="38">
        <f t="shared" si="66"/>
        <v>0</v>
      </c>
      <c r="M128" s="37">
        <f t="shared" si="57"/>
        <v>0</v>
      </c>
      <c r="N128" s="38" t="s">
        <v>20</v>
      </c>
      <c r="P128" s="35"/>
    </row>
    <row r="129" spans="1:16" ht="15.75" customHeight="1" x14ac:dyDescent="0.15">
      <c r="A129" s="9" t="s">
        <v>81</v>
      </c>
      <c r="B129" s="10"/>
      <c r="C129" s="11" t="s">
        <v>18</v>
      </c>
      <c r="D129" s="37"/>
      <c r="E129" s="37"/>
      <c r="F129" s="37"/>
      <c r="G129" s="37"/>
      <c r="H129" s="37"/>
      <c r="I129" s="37"/>
      <c r="J129" s="37"/>
      <c r="K129" s="37"/>
      <c r="L129" s="37"/>
      <c r="M129" s="37">
        <f t="shared" si="57"/>
        <v>0</v>
      </c>
      <c r="N129" s="37">
        <f>SUM(M129,D129)</f>
        <v>0</v>
      </c>
      <c r="P129" s="35"/>
    </row>
    <row r="130" spans="1:16" ht="15.75" customHeight="1" x14ac:dyDescent="0.15">
      <c r="A130" s="21"/>
      <c r="B130" s="14"/>
      <c r="C130" s="15" t="s">
        <v>19</v>
      </c>
      <c r="D130" s="38" t="s">
        <v>20</v>
      </c>
      <c r="E130" s="38">
        <f t="shared" ref="E130:L130" si="67">IF($M129=0,0,E129/$M129%)</f>
        <v>0</v>
      </c>
      <c r="F130" s="38">
        <f t="shared" si="67"/>
        <v>0</v>
      </c>
      <c r="G130" s="38">
        <f t="shared" si="67"/>
        <v>0</v>
      </c>
      <c r="H130" s="38">
        <f t="shared" si="67"/>
        <v>0</v>
      </c>
      <c r="I130" s="38">
        <f t="shared" si="67"/>
        <v>0</v>
      </c>
      <c r="J130" s="38">
        <f t="shared" si="67"/>
        <v>0</v>
      </c>
      <c r="K130" s="38">
        <f t="shared" si="67"/>
        <v>0</v>
      </c>
      <c r="L130" s="38">
        <f t="shared" si="67"/>
        <v>0</v>
      </c>
      <c r="M130" s="37">
        <f t="shared" si="57"/>
        <v>0</v>
      </c>
      <c r="N130" s="38" t="s">
        <v>20</v>
      </c>
      <c r="P130" s="35"/>
    </row>
    <row r="131" spans="1:16" ht="15.75" customHeight="1" x14ac:dyDescent="0.15">
      <c r="A131" s="9" t="s">
        <v>82</v>
      </c>
      <c r="B131" s="10"/>
      <c r="C131" s="11" t="s">
        <v>18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>
        <f t="shared" si="57"/>
        <v>0</v>
      </c>
      <c r="N131" s="37">
        <f>SUM(M131,D131)</f>
        <v>0</v>
      </c>
      <c r="P131" s="35"/>
    </row>
    <row r="132" spans="1:16" ht="15.75" customHeight="1" x14ac:dyDescent="0.15">
      <c r="A132" s="21"/>
      <c r="B132" s="14"/>
      <c r="C132" s="15" t="s">
        <v>19</v>
      </c>
      <c r="D132" s="37"/>
      <c r="E132" s="38"/>
      <c r="F132" s="38"/>
      <c r="G132" s="38"/>
      <c r="H132" s="38"/>
      <c r="I132" s="38"/>
      <c r="J132" s="38"/>
      <c r="K132" s="38"/>
      <c r="L132" s="38"/>
      <c r="M132" s="37">
        <f t="shared" si="57"/>
        <v>0</v>
      </c>
      <c r="N132" s="37">
        <f>SUM(M132,D132)</f>
        <v>0</v>
      </c>
      <c r="P132" s="35"/>
    </row>
    <row r="133" spans="1:16" ht="15.95" customHeight="1" x14ac:dyDescent="0.15">
      <c r="A133" s="22" t="s">
        <v>83</v>
      </c>
      <c r="B133" s="23"/>
      <c r="C133" s="11" t="s">
        <v>18</v>
      </c>
      <c r="D133" s="37">
        <f t="shared" ref="D133:L133" si="68">SUM(D129,D109,D107,D81,D17,D7)</f>
        <v>105984</v>
      </c>
      <c r="E133" s="37">
        <f t="shared" si="68"/>
        <v>3310.5000000000005</v>
      </c>
      <c r="F133" s="37">
        <f t="shared" si="68"/>
        <v>724.5</v>
      </c>
      <c r="G133" s="37">
        <f t="shared" si="68"/>
        <v>70459.8</v>
      </c>
      <c r="H133" s="37">
        <f t="shared" si="68"/>
        <v>5544.1999999999989</v>
      </c>
      <c r="I133" s="37">
        <f t="shared" si="68"/>
        <v>34636.799999999996</v>
      </c>
      <c r="J133" s="37">
        <f t="shared" si="68"/>
        <v>4366.7999999999993</v>
      </c>
      <c r="K133" s="37">
        <f t="shared" si="68"/>
        <v>1981.6999999999998</v>
      </c>
      <c r="L133" s="37">
        <f t="shared" si="68"/>
        <v>14334.699999999999</v>
      </c>
      <c r="M133" s="37">
        <f t="shared" si="57"/>
        <v>135359</v>
      </c>
      <c r="N133" s="37">
        <f>SUM(M133,D133)</f>
        <v>241343</v>
      </c>
      <c r="P133" s="35"/>
    </row>
    <row r="134" spans="1:16" ht="15.95" customHeight="1" x14ac:dyDescent="0.15">
      <c r="A134" s="21"/>
      <c r="B134" s="14"/>
      <c r="C134" s="15" t="s">
        <v>19</v>
      </c>
      <c r="D134" s="38" t="s">
        <v>20</v>
      </c>
      <c r="E134" s="38">
        <f t="shared" ref="E134:L134" si="69">IF($M133=0,0,E133/$M133%)</f>
        <v>2.4457184228606894</v>
      </c>
      <c r="F134" s="38">
        <f t="shared" si="69"/>
        <v>0.53524331592284224</v>
      </c>
      <c r="G134" s="38">
        <f t="shared" si="69"/>
        <v>52.054019311608393</v>
      </c>
      <c r="H134" s="38">
        <f t="shared" si="69"/>
        <v>4.0959226944643499</v>
      </c>
      <c r="I134" s="38">
        <f t="shared" si="69"/>
        <v>25.588841525129467</v>
      </c>
      <c r="J134" s="38">
        <f t="shared" si="69"/>
        <v>3.2260876631771804</v>
      </c>
      <c r="K134" s="38">
        <f t="shared" si="69"/>
        <v>1.4640326834565858</v>
      </c>
      <c r="L134" s="38">
        <f t="shared" si="69"/>
        <v>10.590134383380491</v>
      </c>
      <c r="M134" s="37">
        <f t="shared" si="57"/>
        <v>99.999999999999986</v>
      </c>
      <c r="N134" s="38" t="s">
        <v>20</v>
      </c>
      <c r="P134" s="35"/>
    </row>
    <row r="135" spans="1:16" ht="15.95" customHeight="1" x14ac:dyDescent="0.15">
      <c r="A135" s="9" t="s">
        <v>84</v>
      </c>
      <c r="B135" s="10"/>
      <c r="C135" s="11" t="s">
        <v>18</v>
      </c>
      <c r="D135" s="37">
        <v>1232542.5</v>
      </c>
      <c r="E135" s="37">
        <v>0</v>
      </c>
      <c r="F135" s="37">
        <v>0</v>
      </c>
      <c r="G135" s="37">
        <v>47676.2</v>
      </c>
      <c r="H135" s="37">
        <v>131</v>
      </c>
      <c r="I135" s="37">
        <v>1088904.8</v>
      </c>
      <c r="J135" s="37">
        <v>0</v>
      </c>
      <c r="K135" s="37">
        <v>0</v>
      </c>
      <c r="L135" s="37">
        <v>0</v>
      </c>
      <c r="M135" s="37">
        <f t="shared" si="57"/>
        <v>1136712</v>
      </c>
      <c r="N135" s="37">
        <f>SUM(M135,D135)</f>
        <v>2369254.5</v>
      </c>
      <c r="P135" s="35"/>
    </row>
    <row r="136" spans="1:16" ht="15.95" customHeight="1" x14ac:dyDescent="0.15">
      <c r="A136" s="21" t="s">
        <v>85</v>
      </c>
      <c r="B136" s="24"/>
      <c r="C136" s="15" t="s">
        <v>19</v>
      </c>
      <c r="D136" s="38" t="s">
        <v>20</v>
      </c>
      <c r="E136" s="38">
        <f t="shared" ref="E136:L136" si="70">IF($M135=0,0,E135/$M135%)</f>
        <v>0</v>
      </c>
      <c r="F136" s="38">
        <f t="shared" si="70"/>
        <v>0</v>
      </c>
      <c r="G136" s="38">
        <f t="shared" si="70"/>
        <v>4.1942198199719884</v>
      </c>
      <c r="H136" s="38">
        <f t="shared" si="70"/>
        <v>1.1524467059378277E-2</v>
      </c>
      <c r="I136" s="38">
        <f t="shared" si="70"/>
        <v>95.794255712968635</v>
      </c>
      <c r="J136" s="38">
        <f t="shared" si="70"/>
        <v>0</v>
      </c>
      <c r="K136" s="38">
        <f t="shared" si="70"/>
        <v>0</v>
      </c>
      <c r="L136" s="38">
        <f t="shared" si="70"/>
        <v>0</v>
      </c>
      <c r="M136" s="37">
        <f t="shared" si="57"/>
        <v>100</v>
      </c>
      <c r="N136" s="38" t="s">
        <v>20</v>
      </c>
      <c r="P136" s="35"/>
    </row>
    <row r="140" spans="1:16" ht="15.95" customHeight="1" x14ac:dyDescent="0.15">
      <c r="J140" s="25"/>
    </row>
  </sheetData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45" firstPageNumber="207" fitToHeight="2" orientation="portrait" useFirstPageNumber="1" r:id="rId1"/>
  <headerFooter alignWithMargins="0"/>
  <rowBreaks count="1" manualBreakCount="1">
    <brk id="9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FF0000"/>
    <pageSetUpPr fitToPage="1"/>
  </sheetPr>
  <dimension ref="A2:P140"/>
  <sheetViews>
    <sheetView showGridLines="0" showZeros="0" view="pageBreakPreview" zoomScale="87" zoomScaleNormal="55" zoomScaleSheetLayoutView="87" workbookViewId="0">
      <pane xSplit="2" ySplit="6" topLeftCell="C128" activePane="bottomRight" state="frozen"/>
      <selection activeCell="D113" sqref="D113"/>
      <selection pane="topRight" activeCell="D113" sqref="D113"/>
      <selection pane="bottomLeft" activeCell="D113" sqref="D113"/>
      <selection pane="bottomRight" activeCell="D113" sqref="D113"/>
    </sheetView>
  </sheetViews>
  <sheetFormatPr defaultRowHeight="15.95" customHeight="1" x14ac:dyDescent="0.15"/>
  <cols>
    <col min="1" max="1" width="7.5" style="2" customWidth="1"/>
    <col min="2" max="2" width="13.875" style="2" customWidth="1"/>
    <col min="3" max="3" width="13.5" style="1" bestFit="1" customWidth="1"/>
    <col min="4" max="4" width="14.625" style="1" customWidth="1"/>
    <col min="5" max="6" width="12.375" style="1" customWidth="1"/>
    <col min="7" max="7" width="14.625" style="1" customWidth="1"/>
    <col min="8" max="12" width="12.375" style="1" customWidth="1"/>
    <col min="13" max="13" width="14.625" style="1" customWidth="1"/>
    <col min="14" max="14" width="17.625" style="1" customWidth="1"/>
    <col min="15" max="256" width="9" style="1"/>
    <col min="257" max="257" width="7.5" style="1" customWidth="1"/>
    <col min="258" max="258" width="13.875" style="1" customWidth="1"/>
    <col min="259" max="259" width="13.5" style="1" bestFit="1" customWidth="1"/>
    <col min="260" max="260" width="14.625" style="1" customWidth="1"/>
    <col min="261" max="262" width="12.375" style="1" customWidth="1"/>
    <col min="263" max="263" width="14.625" style="1" customWidth="1"/>
    <col min="264" max="268" width="12.375" style="1" customWidth="1"/>
    <col min="269" max="269" width="14.625" style="1" customWidth="1"/>
    <col min="270" max="270" width="17.625" style="1" customWidth="1"/>
    <col min="271" max="512" width="9" style="1"/>
    <col min="513" max="513" width="7.5" style="1" customWidth="1"/>
    <col min="514" max="514" width="13.875" style="1" customWidth="1"/>
    <col min="515" max="515" width="13.5" style="1" bestFit="1" customWidth="1"/>
    <col min="516" max="516" width="14.625" style="1" customWidth="1"/>
    <col min="517" max="518" width="12.375" style="1" customWidth="1"/>
    <col min="519" max="519" width="14.625" style="1" customWidth="1"/>
    <col min="520" max="524" width="12.375" style="1" customWidth="1"/>
    <col min="525" max="525" width="14.625" style="1" customWidth="1"/>
    <col min="526" max="526" width="17.625" style="1" customWidth="1"/>
    <col min="527" max="768" width="9" style="1"/>
    <col min="769" max="769" width="7.5" style="1" customWidth="1"/>
    <col min="770" max="770" width="13.875" style="1" customWidth="1"/>
    <col min="771" max="771" width="13.5" style="1" bestFit="1" customWidth="1"/>
    <col min="772" max="772" width="14.625" style="1" customWidth="1"/>
    <col min="773" max="774" width="12.375" style="1" customWidth="1"/>
    <col min="775" max="775" width="14.625" style="1" customWidth="1"/>
    <col min="776" max="780" width="12.375" style="1" customWidth="1"/>
    <col min="781" max="781" width="14.625" style="1" customWidth="1"/>
    <col min="782" max="782" width="17.625" style="1" customWidth="1"/>
    <col min="783" max="1024" width="9" style="1"/>
    <col min="1025" max="1025" width="7.5" style="1" customWidth="1"/>
    <col min="1026" max="1026" width="13.875" style="1" customWidth="1"/>
    <col min="1027" max="1027" width="13.5" style="1" bestFit="1" customWidth="1"/>
    <col min="1028" max="1028" width="14.625" style="1" customWidth="1"/>
    <col min="1029" max="1030" width="12.375" style="1" customWidth="1"/>
    <col min="1031" max="1031" width="14.625" style="1" customWidth="1"/>
    <col min="1032" max="1036" width="12.375" style="1" customWidth="1"/>
    <col min="1037" max="1037" width="14.625" style="1" customWidth="1"/>
    <col min="1038" max="1038" width="17.625" style="1" customWidth="1"/>
    <col min="1039" max="1280" width="9" style="1"/>
    <col min="1281" max="1281" width="7.5" style="1" customWidth="1"/>
    <col min="1282" max="1282" width="13.875" style="1" customWidth="1"/>
    <col min="1283" max="1283" width="13.5" style="1" bestFit="1" customWidth="1"/>
    <col min="1284" max="1284" width="14.625" style="1" customWidth="1"/>
    <col min="1285" max="1286" width="12.375" style="1" customWidth="1"/>
    <col min="1287" max="1287" width="14.625" style="1" customWidth="1"/>
    <col min="1288" max="1292" width="12.375" style="1" customWidth="1"/>
    <col min="1293" max="1293" width="14.625" style="1" customWidth="1"/>
    <col min="1294" max="1294" width="17.625" style="1" customWidth="1"/>
    <col min="1295" max="1536" width="9" style="1"/>
    <col min="1537" max="1537" width="7.5" style="1" customWidth="1"/>
    <col min="1538" max="1538" width="13.875" style="1" customWidth="1"/>
    <col min="1539" max="1539" width="13.5" style="1" bestFit="1" customWidth="1"/>
    <col min="1540" max="1540" width="14.625" style="1" customWidth="1"/>
    <col min="1541" max="1542" width="12.375" style="1" customWidth="1"/>
    <col min="1543" max="1543" width="14.625" style="1" customWidth="1"/>
    <col min="1544" max="1548" width="12.375" style="1" customWidth="1"/>
    <col min="1549" max="1549" width="14.625" style="1" customWidth="1"/>
    <col min="1550" max="1550" width="17.625" style="1" customWidth="1"/>
    <col min="1551" max="1792" width="9" style="1"/>
    <col min="1793" max="1793" width="7.5" style="1" customWidth="1"/>
    <col min="1794" max="1794" width="13.875" style="1" customWidth="1"/>
    <col min="1795" max="1795" width="13.5" style="1" bestFit="1" customWidth="1"/>
    <col min="1796" max="1796" width="14.625" style="1" customWidth="1"/>
    <col min="1797" max="1798" width="12.375" style="1" customWidth="1"/>
    <col min="1799" max="1799" width="14.625" style="1" customWidth="1"/>
    <col min="1800" max="1804" width="12.375" style="1" customWidth="1"/>
    <col min="1805" max="1805" width="14.625" style="1" customWidth="1"/>
    <col min="1806" max="1806" width="17.625" style="1" customWidth="1"/>
    <col min="1807" max="2048" width="9" style="1"/>
    <col min="2049" max="2049" width="7.5" style="1" customWidth="1"/>
    <col min="2050" max="2050" width="13.875" style="1" customWidth="1"/>
    <col min="2051" max="2051" width="13.5" style="1" bestFit="1" customWidth="1"/>
    <col min="2052" max="2052" width="14.625" style="1" customWidth="1"/>
    <col min="2053" max="2054" width="12.375" style="1" customWidth="1"/>
    <col min="2055" max="2055" width="14.625" style="1" customWidth="1"/>
    <col min="2056" max="2060" width="12.375" style="1" customWidth="1"/>
    <col min="2061" max="2061" width="14.625" style="1" customWidth="1"/>
    <col min="2062" max="2062" width="17.625" style="1" customWidth="1"/>
    <col min="2063" max="2304" width="9" style="1"/>
    <col min="2305" max="2305" width="7.5" style="1" customWidth="1"/>
    <col min="2306" max="2306" width="13.875" style="1" customWidth="1"/>
    <col min="2307" max="2307" width="13.5" style="1" bestFit="1" customWidth="1"/>
    <col min="2308" max="2308" width="14.625" style="1" customWidth="1"/>
    <col min="2309" max="2310" width="12.375" style="1" customWidth="1"/>
    <col min="2311" max="2311" width="14.625" style="1" customWidth="1"/>
    <col min="2312" max="2316" width="12.375" style="1" customWidth="1"/>
    <col min="2317" max="2317" width="14.625" style="1" customWidth="1"/>
    <col min="2318" max="2318" width="17.625" style="1" customWidth="1"/>
    <col min="2319" max="2560" width="9" style="1"/>
    <col min="2561" max="2561" width="7.5" style="1" customWidth="1"/>
    <col min="2562" max="2562" width="13.875" style="1" customWidth="1"/>
    <col min="2563" max="2563" width="13.5" style="1" bestFit="1" customWidth="1"/>
    <col min="2564" max="2564" width="14.625" style="1" customWidth="1"/>
    <col min="2565" max="2566" width="12.375" style="1" customWidth="1"/>
    <col min="2567" max="2567" width="14.625" style="1" customWidth="1"/>
    <col min="2568" max="2572" width="12.375" style="1" customWidth="1"/>
    <col min="2573" max="2573" width="14.625" style="1" customWidth="1"/>
    <col min="2574" max="2574" width="17.625" style="1" customWidth="1"/>
    <col min="2575" max="2816" width="9" style="1"/>
    <col min="2817" max="2817" width="7.5" style="1" customWidth="1"/>
    <col min="2818" max="2818" width="13.875" style="1" customWidth="1"/>
    <col min="2819" max="2819" width="13.5" style="1" bestFit="1" customWidth="1"/>
    <col min="2820" max="2820" width="14.625" style="1" customWidth="1"/>
    <col min="2821" max="2822" width="12.375" style="1" customWidth="1"/>
    <col min="2823" max="2823" width="14.625" style="1" customWidth="1"/>
    <col min="2824" max="2828" width="12.375" style="1" customWidth="1"/>
    <col min="2829" max="2829" width="14.625" style="1" customWidth="1"/>
    <col min="2830" max="2830" width="17.625" style="1" customWidth="1"/>
    <col min="2831" max="3072" width="9" style="1"/>
    <col min="3073" max="3073" width="7.5" style="1" customWidth="1"/>
    <col min="3074" max="3074" width="13.875" style="1" customWidth="1"/>
    <col min="3075" max="3075" width="13.5" style="1" bestFit="1" customWidth="1"/>
    <col min="3076" max="3076" width="14.625" style="1" customWidth="1"/>
    <col min="3077" max="3078" width="12.375" style="1" customWidth="1"/>
    <col min="3079" max="3079" width="14.625" style="1" customWidth="1"/>
    <col min="3080" max="3084" width="12.375" style="1" customWidth="1"/>
    <col min="3085" max="3085" width="14.625" style="1" customWidth="1"/>
    <col min="3086" max="3086" width="17.625" style="1" customWidth="1"/>
    <col min="3087" max="3328" width="9" style="1"/>
    <col min="3329" max="3329" width="7.5" style="1" customWidth="1"/>
    <col min="3330" max="3330" width="13.875" style="1" customWidth="1"/>
    <col min="3331" max="3331" width="13.5" style="1" bestFit="1" customWidth="1"/>
    <col min="3332" max="3332" width="14.625" style="1" customWidth="1"/>
    <col min="3333" max="3334" width="12.375" style="1" customWidth="1"/>
    <col min="3335" max="3335" width="14.625" style="1" customWidth="1"/>
    <col min="3336" max="3340" width="12.375" style="1" customWidth="1"/>
    <col min="3341" max="3341" width="14.625" style="1" customWidth="1"/>
    <col min="3342" max="3342" width="17.625" style="1" customWidth="1"/>
    <col min="3343" max="3584" width="9" style="1"/>
    <col min="3585" max="3585" width="7.5" style="1" customWidth="1"/>
    <col min="3586" max="3586" width="13.875" style="1" customWidth="1"/>
    <col min="3587" max="3587" width="13.5" style="1" bestFit="1" customWidth="1"/>
    <col min="3588" max="3588" width="14.625" style="1" customWidth="1"/>
    <col min="3589" max="3590" width="12.375" style="1" customWidth="1"/>
    <col min="3591" max="3591" width="14.625" style="1" customWidth="1"/>
    <col min="3592" max="3596" width="12.375" style="1" customWidth="1"/>
    <col min="3597" max="3597" width="14.625" style="1" customWidth="1"/>
    <col min="3598" max="3598" width="17.625" style="1" customWidth="1"/>
    <col min="3599" max="3840" width="9" style="1"/>
    <col min="3841" max="3841" width="7.5" style="1" customWidth="1"/>
    <col min="3842" max="3842" width="13.875" style="1" customWidth="1"/>
    <col min="3843" max="3843" width="13.5" style="1" bestFit="1" customWidth="1"/>
    <col min="3844" max="3844" width="14.625" style="1" customWidth="1"/>
    <col min="3845" max="3846" width="12.375" style="1" customWidth="1"/>
    <col min="3847" max="3847" width="14.625" style="1" customWidth="1"/>
    <col min="3848" max="3852" width="12.375" style="1" customWidth="1"/>
    <col min="3853" max="3853" width="14.625" style="1" customWidth="1"/>
    <col min="3854" max="3854" width="17.625" style="1" customWidth="1"/>
    <col min="3855" max="4096" width="9" style="1"/>
    <col min="4097" max="4097" width="7.5" style="1" customWidth="1"/>
    <col min="4098" max="4098" width="13.875" style="1" customWidth="1"/>
    <col min="4099" max="4099" width="13.5" style="1" bestFit="1" customWidth="1"/>
    <col min="4100" max="4100" width="14.625" style="1" customWidth="1"/>
    <col min="4101" max="4102" width="12.375" style="1" customWidth="1"/>
    <col min="4103" max="4103" width="14.625" style="1" customWidth="1"/>
    <col min="4104" max="4108" width="12.375" style="1" customWidth="1"/>
    <col min="4109" max="4109" width="14.625" style="1" customWidth="1"/>
    <col min="4110" max="4110" width="17.625" style="1" customWidth="1"/>
    <col min="4111" max="4352" width="9" style="1"/>
    <col min="4353" max="4353" width="7.5" style="1" customWidth="1"/>
    <col min="4354" max="4354" width="13.875" style="1" customWidth="1"/>
    <col min="4355" max="4355" width="13.5" style="1" bestFit="1" customWidth="1"/>
    <col min="4356" max="4356" width="14.625" style="1" customWidth="1"/>
    <col min="4357" max="4358" width="12.375" style="1" customWidth="1"/>
    <col min="4359" max="4359" width="14.625" style="1" customWidth="1"/>
    <col min="4360" max="4364" width="12.375" style="1" customWidth="1"/>
    <col min="4365" max="4365" width="14.625" style="1" customWidth="1"/>
    <col min="4366" max="4366" width="17.625" style="1" customWidth="1"/>
    <col min="4367" max="4608" width="9" style="1"/>
    <col min="4609" max="4609" width="7.5" style="1" customWidth="1"/>
    <col min="4610" max="4610" width="13.875" style="1" customWidth="1"/>
    <col min="4611" max="4611" width="13.5" style="1" bestFit="1" customWidth="1"/>
    <col min="4612" max="4612" width="14.625" style="1" customWidth="1"/>
    <col min="4613" max="4614" width="12.375" style="1" customWidth="1"/>
    <col min="4615" max="4615" width="14.625" style="1" customWidth="1"/>
    <col min="4616" max="4620" width="12.375" style="1" customWidth="1"/>
    <col min="4621" max="4621" width="14.625" style="1" customWidth="1"/>
    <col min="4622" max="4622" width="17.625" style="1" customWidth="1"/>
    <col min="4623" max="4864" width="9" style="1"/>
    <col min="4865" max="4865" width="7.5" style="1" customWidth="1"/>
    <col min="4866" max="4866" width="13.875" style="1" customWidth="1"/>
    <col min="4867" max="4867" width="13.5" style="1" bestFit="1" customWidth="1"/>
    <col min="4868" max="4868" width="14.625" style="1" customWidth="1"/>
    <col min="4869" max="4870" width="12.375" style="1" customWidth="1"/>
    <col min="4871" max="4871" width="14.625" style="1" customWidth="1"/>
    <col min="4872" max="4876" width="12.375" style="1" customWidth="1"/>
    <col min="4877" max="4877" width="14.625" style="1" customWidth="1"/>
    <col min="4878" max="4878" width="17.625" style="1" customWidth="1"/>
    <col min="4879" max="5120" width="9" style="1"/>
    <col min="5121" max="5121" width="7.5" style="1" customWidth="1"/>
    <col min="5122" max="5122" width="13.875" style="1" customWidth="1"/>
    <col min="5123" max="5123" width="13.5" style="1" bestFit="1" customWidth="1"/>
    <col min="5124" max="5124" width="14.625" style="1" customWidth="1"/>
    <col min="5125" max="5126" width="12.375" style="1" customWidth="1"/>
    <col min="5127" max="5127" width="14.625" style="1" customWidth="1"/>
    <col min="5128" max="5132" width="12.375" style="1" customWidth="1"/>
    <col min="5133" max="5133" width="14.625" style="1" customWidth="1"/>
    <col min="5134" max="5134" width="17.625" style="1" customWidth="1"/>
    <col min="5135" max="5376" width="9" style="1"/>
    <col min="5377" max="5377" width="7.5" style="1" customWidth="1"/>
    <col min="5378" max="5378" width="13.875" style="1" customWidth="1"/>
    <col min="5379" max="5379" width="13.5" style="1" bestFit="1" customWidth="1"/>
    <col min="5380" max="5380" width="14.625" style="1" customWidth="1"/>
    <col min="5381" max="5382" width="12.375" style="1" customWidth="1"/>
    <col min="5383" max="5383" width="14.625" style="1" customWidth="1"/>
    <col min="5384" max="5388" width="12.375" style="1" customWidth="1"/>
    <col min="5389" max="5389" width="14.625" style="1" customWidth="1"/>
    <col min="5390" max="5390" width="17.625" style="1" customWidth="1"/>
    <col min="5391" max="5632" width="9" style="1"/>
    <col min="5633" max="5633" width="7.5" style="1" customWidth="1"/>
    <col min="5634" max="5634" width="13.875" style="1" customWidth="1"/>
    <col min="5635" max="5635" width="13.5" style="1" bestFit="1" customWidth="1"/>
    <col min="5636" max="5636" width="14.625" style="1" customWidth="1"/>
    <col min="5637" max="5638" width="12.375" style="1" customWidth="1"/>
    <col min="5639" max="5639" width="14.625" style="1" customWidth="1"/>
    <col min="5640" max="5644" width="12.375" style="1" customWidth="1"/>
    <col min="5645" max="5645" width="14.625" style="1" customWidth="1"/>
    <col min="5646" max="5646" width="17.625" style="1" customWidth="1"/>
    <col min="5647" max="5888" width="9" style="1"/>
    <col min="5889" max="5889" width="7.5" style="1" customWidth="1"/>
    <col min="5890" max="5890" width="13.875" style="1" customWidth="1"/>
    <col min="5891" max="5891" width="13.5" style="1" bestFit="1" customWidth="1"/>
    <col min="5892" max="5892" width="14.625" style="1" customWidth="1"/>
    <col min="5893" max="5894" width="12.375" style="1" customWidth="1"/>
    <col min="5895" max="5895" width="14.625" style="1" customWidth="1"/>
    <col min="5896" max="5900" width="12.375" style="1" customWidth="1"/>
    <col min="5901" max="5901" width="14.625" style="1" customWidth="1"/>
    <col min="5902" max="5902" width="17.625" style="1" customWidth="1"/>
    <col min="5903" max="6144" width="9" style="1"/>
    <col min="6145" max="6145" width="7.5" style="1" customWidth="1"/>
    <col min="6146" max="6146" width="13.875" style="1" customWidth="1"/>
    <col min="6147" max="6147" width="13.5" style="1" bestFit="1" customWidth="1"/>
    <col min="6148" max="6148" width="14.625" style="1" customWidth="1"/>
    <col min="6149" max="6150" width="12.375" style="1" customWidth="1"/>
    <col min="6151" max="6151" width="14.625" style="1" customWidth="1"/>
    <col min="6152" max="6156" width="12.375" style="1" customWidth="1"/>
    <col min="6157" max="6157" width="14.625" style="1" customWidth="1"/>
    <col min="6158" max="6158" width="17.625" style="1" customWidth="1"/>
    <col min="6159" max="6400" width="9" style="1"/>
    <col min="6401" max="6401" width="7.5" style="1" customWidth="1"/>
    <col min="6402" max="6402" width="13.875" style="1" customWidth="1"/>
    <col min="6403" max="6403" width="13.5" style="1" bestFit="1" customWidth="1"/>
    <col min="6404" max="6404" width="14.625" style="1" customWidth="1"/>
    <col min="6405" max="6406" width="12.375" style="1" customWidth="1"/>
    <col min="6407" max="6407" width="14.625" style="1" customWidth="1"/>
    <col min="6408" max="6412" width="12.375" style="1" customWidth="1"/>
    <col min="6413" max="6413" width="14.625" style="1" customWidth="1"/>
    <col min="6414" max="6414" width="17.625" style="1" customWidth="1"/>
    <col min="6415" max="6656" width="9" style="1"/>
    <col min="6657" max="6657" width="7.5" style="1" customWidth="1"/>
    <col min="6658" max="6658" width="13.875" style="1" customWidth="1"/>
    <col min="6659" max="6659" width="13.5" style="1" bestFit="1" customWidth="1"/>
    <col min="6660" max="6660" width="14.625" style="1" customWidth="1"/>
    <col min="6661" max="6662" width="12.375" style="1" customWidth="1"/>
    <col min="6663" max="6663" width="14.625" style="1" customWidth="1"/>
    <col min="6664" max="6668" width="12.375" style="1" customWidth="1"/>
    <col min="6669" max="6669" width="14.625" style="1" customWidth="1"/>
    <col min="6670" max="6670" width="17.625" style="1" customWidth="1"/>
    <col min="6671" max="6912" width="9" style="1"/>
    <col min="6913" max="6913" width="7.5" style="1" customWidth="1"/>
    <col min="6914" max="6914" width="13.875" style="1" customWidth="1"/>
    <col min="6915" max="6915" width="13.5" style="1" bestFit="1" customWidth="1"/>
    <col min="6916" max="6916" width="14.625" style="1" customWidth="1"/>
    <col min="6917" max="6918" width="12.375" style="1" customWidth="1"/>
    <col min="6919" max="6919" width="14.625" style="1" customWidth="1"/>
    <col min="6920" max="6924" width="12.375" style="1" customWidth="1"/>
    <col min="6925" max="6925" width="14.625" style="1" customWidth="1"/>
    <col min="6926" max="6926" width="17.625" style="1" customWidth="1"/>
    <col min="6927" max="7168" width="9" style="1"/>
    <col min="7169" max="7169" width="7.5" style="1" customWidth="1"/>
    <col min="7170" max="7170" width="13.875" style="1" customWidth="1"/>
    <col min="7171" max="7171" width="13.5" style="1" bestFit="1" customWidth="1"/>
    <col min="7172" max="7172" width="14.625" style="1" customWidth="1"/>
    <col min="7173" max="7174" width="12.375" style="1" customWidth="1"/>
    <col min="7175" max="7175" width="14.625" style="1" customWidth="1"/>
    <col min="7176" max="7180" width="12.375" style="1" customWidth="1"/>
    <col min="7181" max="7181" width="14.625" style="1" customWidth="1"/>
    <col min="7182" max="7182" width="17.625" style="1" customWidth="1"/>
    <col min="7183" max="7424" width="9" style="1"/>
    <col min="7425" max="7425" width="7.5" style="1" customWidth="1"/>
    <col min="7426" max="7426" width="13.875" style="1" customWidth="1"/>
    <col min="7427" max="7427" width="13.5" style="1" bestFit="1" customWidth="1"/>
    <col min="7428" max="7428" width="14.625" style="1" customWidth="1"/>
    <col min="7429" max="7430" width="12.375" style="1" customWidth="1"/>
    <col min="7431" max="7431" width="14.625" style="1" customWidth="1"/>
    <col min="7432" max="7436" width="12.375" style="1" customWidth="1"/>
    <col min="7437" max="7437" width="14.625" style="1" customWidth="1"/>
    <col min="7438" max="7438" width="17.625" style="1" customWidth="1"/>
    <col min="7439" max="7680" width="9" style="1"/>
    <col min="7681" max="7681" width="7.5" style="1" customWidth="1"/>
    <col min="7682" max="7682" width="13.875" style="1" customWidth="1"/>
    <col min="7683" max="7683" width="13.5" style="1" bestFit="1" customWidth="1"/>
    <col min="7684" max="7684" width="14.625" style="1" customWidth="1"/>
    <col min="7685" max="7686" width="12.375" style="1" customWidth="1"/>
    <col min="7687" max="7687" width="14.625" style="1" customWidth="1"/>
    <col min="7688" max="7692" width="12.375" style="1" customWidth="1"/>
    <col min="7693" max="7693" width="14.625" style="1" customWidth="1"/>
    <col min="7694" max="7694" width="17.625" style="1" customWidth="1"/>
    <col min="7695" max="7936" width="9" style="1"/>
    <col min="7937" max="7937" width="7.5" style="1" customWidth="1"/>
    <col min="7938" max="7938" width="13.875" style="1" customWidth="1"/>
    <col min="7939" max="7939" width="13.5" style="1" bestFit="1" customWidth="1"/>
    <col min="7940" max="7940" width="14.625" style="1" customWidth="1"/>
    <col min="7941" max="7942" width="12.375" style="1" customWidth="1"/>
    <col min="7943" max="7943" width="14.625" style="1" customWidth="1"/>
    <col min="7944" max="7948" width="12.375" style="1" customWidth="1"/>
    <col min="7949" max="7949" width="14.625" style="1" customWidth="1"/>
    <col min="7950" max="7950" width="17.625" style="1" customWidth="1"/>
    <col min="7951" max="8192" width="9" style="1"/>
    <col min="8193" max="8193" width="7.5" style="1" customWidth="1"/>
    <col min="8194" max="8194" width="13.875" style="1" customWidth="1"/>
    <col min="8195" max="8195" width="13.5" style="1" bestFit="1" customWidth="1"/>
    <col min="8196" max="8196" width="14.625" style="1" customWidth="1"/>
    <col min="8197" max="8198" width="12.375" style="1" customWidth="1"/>
    <col min="8199" max="8199" width="14.625" style="1" customWidth="1"/>
    <col min="8200" max="8204" width="12.375" style="1" customWidth="1"/>
    <col min="8205" max="8205" width="14.625" style="1" customWidth="1"/>
    <col min="8206" max="8206" width="17.625" style="1" customWidth="1"/>
    <col min="8207" max="8448" width="9" style="1"/>
    <col min="8449" max="8449" width="7.5" style="1" customWidth="1"/>
    <col min="8450" max="8450" width="13.875" style="1" customWidth="1"/>
    <col min="8451" max="8451" width="13.5" style="1" bestFit="1" customWidth="1"/>
    <col min="8452" max="8452" width="14.625" style="1" customWidth="1"/>
    <col min="8453" max="8454" width="12.375" style="1" customWidth="1"/>
    <col min="8455" max="8455" width="14.625" style="1" customWidth="1"/>
    <col min="8456" max="8460" width="12.375" style="1" customWidth="1"/>
    <col min="8461" max="8461" width="14.625" style="1" customWidth="1"/>
    <col min="8462" max="8462" width="17.625" style="1" customWidth="1"/>
    <col min="8463" max="8704" width="9" style="1"/>
    <col min="8705" max="8705" width="7.5" style="1" customWidth="1"/>
    <col min="8706" max="8706" width="13.875" style="1" customWidth="1"/>
    <col min="8707" max="8707" width="13.5" style="1" bestFit="1" customWidth="1"/>
    <col min="8708" max="8708" width="14.625" style="1" customWidth="1"/>
    <col min="8709" max="8710" width="12.375" style="1" customWidth="1"/>
    <col min="8711" max="8711" width="14.625" style="1" customWidth="1"/>
    <col min="8712" max="8716" width="12.375" style="1" customWidth="1"/>
    <col min="8717" max="8717" width="14.625" style="1" customWidth="1"/>
    <col min="8718" max="8718" width="17.625" style="1" customWidth="1"/>
    <col min="8719" max="8960" width="9" style="1"/>
    <col min="8961" max="8961" width="7.5" style="1" customWidth="1"/>
    <col min="8962" max="8962" width="13.875" style="1" customWidth="1"/>
    <col min="8963" max="8963" width="13.5" style="1" bestFit="1" customWidth="1"/>
    <col min="8964" max="8964" width="14.625" style="1" customWidth="1"/>
    <col min="8965" max="8966" width="12.375" style="1" customWidth="1"/>
    <col min="8967" max="8967" width="14.625" style="1" customWidth="1"/>
    <col min="8968" max="8972" width="12.375" style="1" customWidth="1"/>
    <col min="8973" max="8973" width="14.625" style="1" customWidth="1"/>
    <col min="8974" max="8974" width="17.625" style="1" customWidth="1"/>
    <col min="8975" max="9216" width="9" style="1"/>
    <col min="9217" max="9217" width="7.5" style="1" customWidth="1"/>
    <col min="9218" max="9218" width="13.875" style="1" customWidth="1"/>
    <col min="9219" max="9219" width="13.5" style="1" bestFit="1" customWidth="1"/>
    <col min="9220" max="9220" width="14.625" style="1" customWidth="1"/>
    <col min="9221" max="9222" width="12.375" style="1" customWidth="1"/>
    <col min="9223" max="9223" width="14.625" style="1" customWidth="1"/>
    <col min="9224" max="9228" width="12.375" style="1" customWidth="1"/>
    <col min="9229" max="9229" width="14.625" style="1" customWidth="1"/>
    <col min="9230" max="9230" width="17.625" style="1" customWidth="1"/>
    <col min="9231" max="9472" width="9" style="1"/>
    <col min="9473" max="9473" width="7.5" style="1" customWidth="1"/>
    <col min="9474" max="9474" width="13.875" style="1" customWidth="1"/>
    <col min="9475" max="9475" width="13.5" style="1" bestFit="1" customWidth="1"/>
    <col min="9476" max="9476" width="14.625" style="1" customWidth="1"/>
    <col min="9477" max="9478" width="12.375" style="1" customWidth="1"/>
    <col min="9479" max="9479" width="14.625" style="1" customWidth="1"/>
    <col min="9480" max="9484" width="12.375" style="1" customWidth="1"/>
    <col min="9485" max="9485" width="14.625" style="1" customWidth="1"/>
    <col min="9486" max="9486" width="17.625" style="1" customWidth="1"/>
    <col min="9487" max="9728" width="9" style="1"/>
    <col min="9729" max="9729" width="7.5" style="1" customWidth="1"/>
    <col min="9730" max="9730" width="13.875" style="1" customWidth="1"/>
    <col min="9731" max="9731" width="13.5" style="1" bestFit="1" customWidth="1"/>
    <col min="9732" max="9732" width="14.625" style="1" customWidth="1"/>
    <col min="9733" max="9734" width="12.375" style="1" customWidth="1"/>
    <col min="9735" max="9735" width="14.625" style="1" customWidth="1"/>
    <col min="9736" max="9740" width="12.375" style="1" customWidth="1"/>
    <col min="9741" max="9741" width="14.625" style="1" customWidth="1"/>
    <col min="9742" max="9742" width="17.625" style="1" customWidth="1"/>
    <col min="9743" max="9984" width="9" style="1"/>
    <col min="9985" max="9985" width="7.5" style="1" customWidth="1"/>
    <col min="9986" max="9986" width="13.875" style="1" customWidth="1"/>
    <col min="9987" max="9987" width="13.5" style="1" bestFit="1" customWidth="1"/>
    <col min="9988" max="9988" width="14.625" style="1" customWidth="1"/>
    <col min="9989" max="9990" width="12.375" style="1" customWidth="1"/>
    <col min="9991" max="9991" width="14.625" style="1" customWidth="1"/>
    <col min="9992" max="9996" width="12.375" style="1" customWidth="1"/>
    <col min="9997" max="9997" width="14.625" style="1" customWidth="1"/>
    <col min="9998" max="9998" width="17.625" style="1" customWidth="1"/>
    <col min="9999" max="10240" width="9" style="1"/>
    <col min="10241" max="10241" width="7.5" style="1" customWidth="1"/>
    <col min="10242" max="10242" width="13.875" style="1" customWidth="1"/>
    <col min="10243" max="10243" width="13.5" style="1" bestFit="1" customWidth="1"/>
    <col min="10244" max="10244" width="14.625" style="1" customWidth="1"/>
    <col min="10245" max="10246" width="12.375" style="1" customWidth="1"/>
    <col min="10247" max="10247" width="14.625" style="1" customWidth="1"/>
    <col min="10248" max="10252" width="12.375" style="1" customWidth="1"/>
    <col min="10253" max="10253" width="14.625" style="1" customWidth="1"/>
    <col min="10254" max="10254" width="17.625" style="1" customWidth="1"/>
    <col min="10255" max="10496" width="9" style="1"/>
    <col min="10497" max="10497" width="7.5" style="1" customWidth="1"/>
    <col min="10498" max="10498" width="13.875" style="1" customWidth="1"/>
    <col min="10499" max="10499" width="13.5" style="1" bestFit="1" customWidth="1"/>
    <col min="10500" max="10500" width="14.625" style="1" customWidth="1"/>
    <col min="10501" max="10502" width="12.375" style="1" customWidth="1"/>
    <col min="10503" max="10503" width="14.625" style="1" customWidth="1"/>
    <col min="10504" max="10508" width="12.375" style="1" customWidth="1"/>
    <col min="10509" max="10509" width="14.625" style="1" customWidth="1"/>
    <col min="10510" max="10510" width="17.625" style="1" customWidth="1"/>
    <col min="10511" max="10752" width="9" style="1"/>
    <col min="10753" max="10753" width="7.5" style="1" customWidth="1"/>
    <col min="10754" max="10754" width="13.875" style="1" customWidth="1"/>
    <col min="10755" max="10755" width="13.5" style="1" bestFit="1" customWidth="1"/>
    <col min="10756" max="10756" width="14.625" style="1" customWidth="1"/>
    <col min="10757" max="10758" width="12.375" style="1" customWidth="1"/>
    <col min="10759" max="10759" width="14.625" style="1" customWidth="1"/>
    <col min="10760" max="10764" width="12.375" style="1" customWidth="1"/>
    <col min="10765" max="10765" width="14.625" style="1" customWidth="1"/>
    <col min="10766" max="10766" width="17.625" style="1" customWidth="1"/>
    <col min="10767" max="11008" width="9" style="1"/>
    <col min="11009" max="11009" width="7.5" style="1" customWidth="1"/>
    <col min="11010" max="11010" width="13.875" style="1" customWidth="1"/>
    <col min="11011" max="11011" width="13.5" style="1" bestFit="1" customWidth="1"/>
    <col min="11012" max="11012" width="14.625" style="1" customWidth="1"/>
    <col min="11013" max="11014" width="12.375" style="1" customWidth="1"/>
    <col min="11015" max="11015" width="14.625" style="1" customWidth="1"/>
    <col min="11016" max="11020" width="12.375" style="1" customWidth="1"/>
    <col min="11021" max="11021" width="14.625" style="1" customWidth="1"/>
    <col min="11022" max="11022" width="17.625" style="1" customWidth="1"/>
    <col min="11023" max="11264" width="9" style="1"/>
    <col min="11265" max="11265" width="7.5" style="1" customWidth="1"/>
    <col min="11266" max="11266" width="13.875" style="1" customWidth="1"/>
    <col min="11267" max="11267" width="13.5" style="1" bestFit="1" customWidth="1"/>
    <col min="11268" max="11268" width="14.625" style="1" customWidth="1"/>
    <col min="11269" max="11270" width="12.375" style="1" customWidth="1"/>
    <col min="11271" max="11271" width="14.625" style="1" customWidth="1"/>
    <col min="11272" max="11276" width="12.375" style="1" customWidth="1"/>
    <col min="11277" max="11277" width="14.625" style="1" customWidth="1"/>
    <col min="11278" max="11278" width="17.625" style="1" customWidth="1"/>
    <col min="11279" max="11520" width="9" style="1"/>
    <col min="11521" max="11521" width="7.5" style="1" customWidth="1"/>
    <col min="11522" max="11522" width="13.875" style="1" customWidth="1"/>
    <col min="11523" max="11523" width="13.5" style="1" bestFit="1" customWidth="1"/>
    <col min="11524" max="11524" width="14.625" style="1" customWidth="1"/>
    <col min="11525" max="11526" width="12.375" style="1" customWidth="1"/>
    <col min="11527" max="11527" width="14.625" style="1" customWidth="1"/>
    <col min="11528" max="11532" width="12.375" style="1" customWidth="1"/>
    <col min="11533" max="11533" width="14.625" style="1" customWidth="1"/>
    <col min="11534" max="11534" width="17.625" style="1" customWidth="1"/>
    <col min="11535" max="11776" width="9" style="1"/>
    <col min="11777" max="11777" width="7.5" style="1" customWidth="1"/>
    <col min="11778" max="11778" width="13.875" style="1" customWidth="1"/>
    <col min="11779" max="11779" width="13.5" style="1" bestFit="1" customWidth="1"/>
    <col min="11780" max="11780" width="14.625" style="1" customWidth="1"/>
    <col min="11781" max="11782" width="12.375" style="1" customWidth="1"/>
    <col min="11783" max="11783" width="14.625" style="1" customWidth="1"/>
    <col min="11784" max="11788" width="12.375" style="1" customWidth="1"/>
    <col min="11789" max="11789" width="14.625" style="1" customWidth="1"/>
    <col min="11790" max="11790" width="17.625" style="1" customWidth="1"/>
    <col min="11791" max="12032" width="9" style="1"/>
    <col min="12033" max="12033" width="7.5" style="1" customWidth="1"/>
    <col min="12034" max="12034" width="13.875" style="1" customWidth="1"/>
    <col min="12035" max="12035" width="13.5" style="1" bestFit="1" customWidth="1"/>
    <col min="12036" max="12036" width="14.625" style="1" customWidth="1"/>
    <col min="12037" max="12038" width="12.375" style="1" customWidth="1"/>
    <col min="12039" max="12039" width="14.625" style="1" customWidth="1"/>
    <col min="12040" max="12044" width="12.375" style="1" customWidth="1"/>
    <col min="12045" max="12045" width="14.625" style="1" customWidth="1"/>
    <col min="12046" max="12046" width="17.625" style="1" customWidth="1"/>
    <col min="12047" max="12288" width="9" style="1"/>
    <col min="12289" max="12289" width="7.5" style="1" customWidth="1"/>
    <col min="12290" max="12290" width="13.875" style="1" customWidth="1"/>
    <col min="12291" max="12291" width="13.5" style="1" bestFit="1" customWidth="1"/>
    <col min="12292" max="12292" width="14.625" style="1" customWidth="1"/>
    <col min="12293" max="12294" width="12.375" style="1" customWidth="1"/>
    <col min="12295" max="12295" width="14.625" style="1" customWidth="1"/>
    <col min="12296" max="12300" width="12.375" style="1" customWidth="1"/>
    <col min="12301" max="12301" width="14.625" style="1" customWidth="1"/>
    <col min="12302" max="12302" width="17.625" style="1" customWidth="1"/>
    <col min="12303" max="12544" width="9" style="1"/>
    <col min="12545" max="12545" width="7.5" style="1" customWidth="1"/>
    <col min="12546" max="12546" width="13.875" style="1" customWidth="1"/>
    <col min="12547" max="12547" width="13.5" style="1" bestFit="1" customWidth="1"/>
    <col min="12548" max="12548" width="14.625" style="1" customWidth="1"/>
    <col min="12549" max="12550" width="12.375" style="1" customWidth="1"/>
    <col min="12551" max="12551" width="14.625" style="1" customWidth="1"/>
    <col min="12552" max="12556" width="12.375" style="1" customWidth="1"/>
    <col min="12557" max="12557" width="14.625" style="1" customWidth="1"/>
    <col min="12558" max="12558" width="17.625" style="1" customWidth="1"/>
    <col min="12559" max="12800" width="9" style="1"/>
    <col min="12801" max="12801" width="7.5" style="1" customWidth="1"/>
    <col min="12802" max="12802" width="13.875" style="1" customWidth="1"/>
    <col min="12803" max="12803" width="13.5" style="1" bestFit="1" customWidth="1"/>
    <col min="12804" max="12804" width="14.625" style="1" customWidth="1"/>
    <col min="12805" max="12806" width="12.375" style="1" customWidth="1"/>
    <col min="12807" max="12807" width="14.625" style="1" customWidth="1"/>
    <col min="12808" max="12812" width="12.375" style="1" customWidth="1"/>
    <col min="12813" max="12813" width="14.625" style="1" customWidth="1"/>
    <col min="12814" max="12814" width="17.625" style="1" customWidth="1"/>
    <col min="12815" max="13056" width="9" style="1"/>
    <col min="13057" max="13057" width="7.5" style="1" customWidth="1"/>
    <col min="13058" max="13058" width="13.875" style="1" customWidth="1"/>
    <col min="13059" max="13059" width="13.5" style="1" bestFit="1" customWidth="1"/>
    <col min="13060" max="13060" width="14.625" style="1" customWidth="1"/>
    <col min="13061" max="13062" width="12.375" style="1" customWidth="1"/>
    <col min="13063" max="13063" width="14.625" style="1" customWidth="1"/>
    <col min="13064" max="13068" width="12.375" style="1" customWidth="1"/>
    <col min="13069" max="13069" width="14.625" style="1" customWidth="1"/>
    <col min="13070" max="13070" width="17.625" style="1" customWidth="1"/>
    <col min="13071" max="13312" width="9" style="1"/>
    <col min="13313" max="13313" width="7.5" style="1" customWidth="1"/>
    <col min="13314" max="13314" width="13.875" style="1" customWidth="1"/>
    <col min="13315" max="13315" width="13.5" style="1" bestFit="1" customWidth="1"/>
    <col min="13316" max="13316" width="14.625" style="1" customWidth="1"/>
    <col min="13317" max="13318" width="12.375" style="1" customWidth="1"/>
    <col min="13319" max="13319" width="14.625" style="1" customWidth="1"/>
    <col min="13320" max="13324" width="12.375" style="1" customWidth="1"/>
    <col min="13325" max="13325" width="14.625" style="1" customWidth="1"/>
    <col min="13326" max="13326" width="17.625" style="1" customWidth="1"/>
    <col min="13327" max="13568" width="9" style="1"/>
    <col min="13569" max="13569" width="7.5" style="1" customWidth="1"/>
    <col min="13570" max="13570" width="13.875" style="1" customWidth="1"/>
    <col min="13571" max="13571" width="13.5" style="1" bestFit="1" customWidth="1"/>
    <col min="13572" max="13572" width="14.625" style="1" customWidth="1"/>
    <col min="13573" max="13574" width="12.375" style="1" customWidth="1"/>
    <col min="13575" max="13575" width="14.625" style="1" customWidth="1"/>
    <col min="13576" max="13580" width="12.375" style="1" customWidth="1"/>
    <col min="13581" max="13581" width="14.625" style="1" customWidth="1"/>
    <col min="13582" max="13582" width="17.625" style="1" customWidth="1"/>
    <col min="13583" max="13824" width="9" style="1"/>
    <col min="13825" max="13825" width="7.5" style="1" customWidth="1"/>
    <col min="13826" max="13826" width="13.875" style="1" customWidth="1"/>
    <col min="13827" max="13827" width="13.5" style="1" bestFit="1" customWidth="1"/>
    <col min="13828" max="13828" width="14.625" style="1" customWidth="1"/>
    <col min="13829" max="13830" width="12.375" style="1" customWidth="1"/>
    <col min="13831" max="13831" width="14.625" style="1" customWidth="1"/>
    <col min="13832" max="13836" width="12.375" style="1" customWidth="1"/>
    <col min="13837" max="13837" width="14.625" style="1" customWidth="1"/>
    <col min="13838" max="13838" width="17.625" style="1" customWidth="1"/>
    <col min="13839" max="14080" width="9" style="1"/>
    <col min="14081" max="14081" width="7.5" style="1" customWidth="1"/>
    <col min="14082" max="14082" width="13.875" style="1" customWidth="1"/>
    <col min="14083" max="14083" width="13.5" style="1" bestFit="1" customWidth="1"/>
    <col min="14084" max="14084" width="14.625" style="1" customWidth="1"/>
    <col min="14085" max="14086" width="12.375" style="1" customWidth="1"/>
    <col min="14087" max="14087" width="14.625" style="1" customWidth="1"/>
    <col min="14088" max="14092" width="12.375" style="1" customWidth="1"/>
    <col min="14093" max="14093" width="14.625" style="1" customWidth="1"/>
    <col min="14094" max="14094" width="17.625" style="1" customWidth="1"/>
    <col min="14095" max="14336" width="9" style="1"/>
    <col min="14337" max="14337" width="7.5" style="1" customWidth="1"/>
    <col min="14338" max="14338" width="13.875" style="1" customWidth="1"/>
    <col min="14339" max="14339" width="13.5" style="1" bestFit="1" customWidth="1"/>
    <col min="14340" max="14340" width="14.625" style="1" customWidth="1"/>
    <col min="14341" max="14342" width="12.375" style="1" customWidth="1"/>
    <col min="14343" max="14343" width="14.625" style="1" customWidth="1"/>
    <col min="14344" max="14348" width="12.375" style="1" customWidth="1"/>
    <col min="14349" max="14349" width="14.625" style="1" customWidth="1"/>
    <col min="14350" max="14350" width="17.625" style="1" customWidth="1"/>
    <col min="14351" max="14592" width="9" style="1"/>
    <col min="14593" max="14593" width="7.5" style="1" customWidth="1"/>
    <col min="14594" max="14594" width="13.875" style="1" customWidth="1"/>
    <col min="14595" max="14595" width="13.5" style="1" bestFit="1" customWidth="1"/>
    <col min="14596" max="14596" width="14.625" style="1" customWidth="1"/>
    <col min="14597" max="14598" width="12.375" style="1" customWidth="1"/>
    <col min="14599" max="14599" width="14.625" style="1" customWidth="1"/>
    <col min="14600" max="14604" width="12.375" style="1" customWidth="1"/>
    <col min="14605" max="14605" width="14.625" style="1" customWidth="1"/>
    <col min="14606" max="14606" width="17.625" style="1" customWidth="1"/>
    <col min="14607" max="14848" width="9" style="1"/>
    <col min="14849" max="14849" width="7.5" style="1" customWidth="1"/>
    <col min="14850" max="14850" width="13.875" style="1" customWidth="1"/>
    <col min="14851" max="14851" width="13.5" style="1" bestFit="1" customWidth="1"/>
    <col min="14852" max="14852" width="14.625" style="1" customWidth="1"/>
    <col min="14853" max="14854" width="12.375" style="1" customWidth="1"/>
    <col min="14855" max="14855" width="14.625" style="1" customWidth="1"/>
    <col min="14856" max="14860" width="12.375" style="1" customWidth="1"/>
    <col min="14861" max="14861" width="14.625" style="1" customWidth="1"/>
    <col min="14862" max="14862" width="17.625" style="1" customWidth="1"/>
    <col min="14863" max="15104" width="9" style="1"/>
    <col min="15105" max="15105" width="7.5" style="1" customWidth="1"/>
    <col min="15106" max="15106" width="13.875" style="1" customWidth="1"/>
    <col min="15107" max="15107" width="13.5" style="1" bestFit="1" customWidth="1"/>
    <col min="15108" max="15108" width="14.625" style="1" customWidth="1"/>
    <col min="15109" max="15110" width="12.375" style="1" customWidth="1"/>
    <col min="15111" max="15111" width="14.625" style="1" customWidth="1"/>
    <col min="15112" max="15116" width="12.375" style="1" customWidth="1"/>
    <col min="15117" max="15117" width="14.625" style="1" customWidth="1"/>
    <col min="15118" max="15118" width="17.625" style="1" customWidth="1"/>
    <col min="15119" max="15360" width="9" style="1"/>
    <col min="15361" max="15361" width="7.5" style="1" customWidth="1"/>
    <col min="15362" max="15362" width="13.875" style="1" customWidth="1"/>
    <col min="15363" max="15363" width="13.5" style="1" bestFit="1" customWidth="1"/>
    <col min="15364" max="15364" width="14.625" style="1" customWidth="1"/>
    <col min="15365" max="15366" width="12.375" style="1" customWidth="1"/>
    <col min="15367" max="15367" width="14.625" style="1" customWidth="1"/>
    <col min="15368" max="15372" width="12.375" style="1" customWidth="1"/>
    <col min="15373" max="15373" width="14.625" style="1" customWidth="1"/>
    <col min="15374" max="15374" width="17.625" style="1" customWidth="1"/>
    <col min="15375" max="15616" width="9" style="1"/>
    <col min="15617" max="15617" width="7.5" style="1" customWidth="1"/>
    <col min="15618" max="15618" width="13.875" style="1" customWidth="1"/>
    <col min="15619" max="15619" width="13.5" style="1" bestFit="1" customWidth="1"/>
    <col min="15620" max="15620" width="14.625" style="1" customWidth="1"/>
    <col min="15621" max="15622" width="12.375" style="1" customWidth="1"/>
    <col min="15623" max="15623" width="14.625" style="1" customWidth="1"/>
    <col min="15624" max="15628" width="12.375" style="1" customWidth="1"/>
    <col min="15629" max="15629" width="14.625" style="1" customWidth="1"/>
    <col min="15630" max="15630" width="17.625" style="1" customWidth="1"/>
    <col min="15631" max="15872" width="9" style="1"/>
    <col min="15873" max="15873" width="7.5" style="1" customWidth="1"/>
    <col min="15874" max="15874" width="13.875" style="1" customWidth="1"/>
    <col min="15875" max="15875" width="13.5" style="1" bestFit="1" customWidth="1"/>
    <col min="15876" max="15876" width="14.625" style="1" customWidth="1"/>
    <col min="15877" max="15878" width="12.375" style="1" customWidth="1"/>
    <col min="15879" max="15879" width="14.625" style="1" customWidth="1"/>
    <col min="15880" max="15884" width="12.375" style="1" customWidth="1"/>
    <col min="15885" max="15885" width="14.625" style="1" customWidth="1"/>
    <col min="15886" max="15886" width="17.625" style="1" customWidth="1"/>
    <col min="15887" max="16128" width="9" style="1"/>
    <col min="16129" max="16129" width="7.5" style="1" customWidth="1"/>
    <col min="16130" max="16130" width="13.875" style="1" customWidth="1"/>
    <col min="16131" max="16131" width="13.5" style="1" bestFit="1" customWidth="1"/>
    <col min="16132" max="16132" width="14.625" style="1" customWidth="1"/>
    <col min="16133" max="16134" width="12.375" style="1" customWidth="1"/>
    <col min="16135" max="16135" width="14.625" style="1" customWidth="1"/>
    <col min="16136" max="16140" width="12.375" style="1" customWidth="1"/>
    <col min="16141" max="16141" width="14.625" style="1" customWidth="1"/>
    <col min="16142" max="16142" width="17.625" style="1" customWidth="1"/>
    <col min="16143" max="16384" width="9" style="1"/>
  </cols>
  <sheetData>
    <row r="2" spans="1:14" ht="15.95" customHeight="1" x14ac:dyDescent="0.15">
      <c r="A2" s="1" t="s">
        <v>0</v>
      </c>
    </row>
    <row r="4" spans="1:14" ht="15.95" customHeight="1" x14ac:dyDescent="0.15">
      <c r="A4" s="3" t="s">
        <v>1</v>
      </c>
      <c r="B4" s="4" t="s">
        <v>91</v>
      </c>
    </row>
    <row r="5" spans="1:14" ht="15.95" customHeight="1" x14ac:dyDescent="0.15">
      <c r="N5" s="5" t="s">
        <v>3</v>
      </c>
    </row>
    <row r="6" spans="1:14" ht="15.95" customHeight="1" x14ac:dyDescent="0.15">
      <c r="A6" s="6" t="s">
        <v>4</v>
      </c>
      <c r="B6" s="7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</row>
    <row r="7" spans="1:14" ht="15.95" customHeight="1" x14ac:dyDescent="0.15">
      <c r="A7" s="9" t="s">
        <v>17</v>
      </c>
      <c r="B7" s="10"/>
      <c r="C7" s="11" t="s">
        <v>18</v>
      </c>
      <c r="D7" s="37">
        <f>SUM(D9,D11,D13,D15)</f>
        <v>0</v>
      </c>
      <c r="E7" s="37">
        <f t="shared" ref="E7:L7" si="0">SUM(E9,E11,E13,E15)</f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>SUM(E7:L7)</f>
        <v>0</v>
      </c>
      <c r="N7" s="37">
        <f>SUM(M7,D7)</f>
        <v>0</v>
      </c>
    </row>
    <row r="8" spans="1:14" ht="15.95" customHeight="1" x14ac:dyDescent="0.15">
      <c r="A8" s="13"/>
      <c r="B8" s="14"/>
      <c r="C8" s="15" t="s">
        <v>19</v>
      </c>
      <c r="D8" s="38" t="s">
        <v>20</v>
      </c>
      <c r="E8" s="38">
        <f>IF($M7=0,0,E7/$M7%)</f>
        <v>0</v>
      </c>
      <c r="F8" s="38">
        <f t="shared" ref="F8:L8" si="1">IF($M7=0,0,F7/$M7%)</f>
        <v>0</v>
      </c>
      <c r="G8" s="38">
        <f t="shared" si="1"/>
        <v>0</v>
      </c>
      <c r="H8" s="38">
        <f t="shared" si="1"/>
        <v>0</v>
      </c>
      <c r="I8" s="38">
        <f t="shared" si="1"/>
        <v>0</v>
      </c>
      <c r="J8" s="38">
        <f t="shared" si="1"/>
        <v>0</v>
      </c>
      <c r="K8" s="38">
        <f t="shared" si="1"/>
        <v>0</v>
      </c>
      <c r="L8" s="38">
        <f t="shared" si="1"/>
        <v>0</v>
      </c>
      <c r="M8" s="37">
        <f t="shared" ref="M8:M110" si="2">SUM(E8:L8)</f>
        <v>0</v>
      </c>
      <c r="N8" s="38" t="s">
        <v>20</v>
      </c>
    </row>
    <row r="9" spans="1:14" ht="15.95" customHeight="1" x14ac:dyDescent="0.15">
      <c r="A9" s="17"/>
      <c r="B9" s="18" t="s">
        <v>21</v>
      </c>
      <c r="C9" s="11" t="s">
        <v>18</v>
      </c>
      <c r="D9" s="37">
        <v>0</v>
      </c>
      <c r="E9" s="37"/>
      <c r="F9" s="37"/>
      <c r="G9" s="37"/>
      <c r="H9" s="37"/>
      <c r="I9" s="37"/>
      <c r="J9" s="37"/>
      <c r="K9" s="37"/>
      <c r="L9" s="37"/>
      <c r="M9" s="37">
        <f>SUM(E9:L9)</f>
        <v>0</v>
      </c>
      <c r="N9" s="37">
        <f>SUM(M9,D9)</f>
        <v>0</v>
      </c>
    </row>
    <row r="10" spans="1:14" ht="15.95" customHeight="1" x14ac:dyDescent="0.15">
      <c r="A10" s="13"/>
      <c r="B10" s="19"/>
      <c r="C10" s="15" t="s">
        <v>19</v>
      </c>
      <c r="D10" s="38" t="s">
        <v>20</v>
      </c>
      <c r="E10" s="38">
        <f t="shared" ref="E10:L10" si="3">IF($M9=0,0,E9/$M9%)</f>
        <v>0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7">
        <f>SUM(E10:L10)</f>
        <v>0</v>
      </c>
      <c r="N10" s="38" t="s">
        <v>20</v>
      </c>
    </row>
    <row r="11" spans="1:14" ht="15.95" customHeight="1" x14ac:dyDescent="0.15">
      <c r="A11" s="17"/>
      <c r="B11" s="18" t="s">
        <v>22</v>
      </c>
      <c r="C11" s="11" t="s">
        <v>18</v>
      </c>
      <c r="D11" s="37">
        <v>0</v>
      </c>
      <c r="E11" s="37"/>
      <c r="F11" s="37"/>
      <c r="G11" s="37"/>
      <c r="H11" s="37"/>
      <c r="I11" s="37"/>
      <c r="J11" s="37"/>
      <c r="K11" s="37"/>
      <c r="L11" s="37"/>
      <c r="M11" s="37">
        <f t="shared" ref="M11:M16" si="4">SUM(E11:L11)</f>
        <v>0</v>
      </c>
      <c r="N11" s="37">
        <f>SUM(M11,D11)</f>
        <v>0</v>
      </c>
    </row>
    <row r="12" spans="1:14" ht="15.95" customHeight="1" x14ac:dyDescent="0.15">
      <c r="A12" s="13"/>
      <c r="B12" s="19"/>
      <c r="C12" s="15" t="s">
        <v>19</v>
      </c>
      <c r="D12" s="38" t="s">
        <v>20</v>
      </c>
      <c r="E12" s="38">
        <f t="shared" ref="E12:L12" si="5">IF($M11=0,0,E11/$M11%)</f>
        <v>0</v>
      </c>
      <c r="F12" s="38">
        <f t="shared" si="5"/>
        <v>0</v>
      </c>
      <c r="G12" s="38">
        <f t="shared" si="5"/>
        <v>0</v>
      </c>
      <c r="H12" s="38">
        <f t="shared" si="5"/>
        <v>0</v>
      </c>
      <c r="I12" s="38">
        <f t="shared" si="5"/>
        <v>0</v>
      </c>
      <c r="J12" s="38">
        <f t="shared" si="5"/>
        <v>0</v>
      </c>
      <c r="K12" s="38">
        <f t="shared" si="5"/>
        <v>0</v>
      </c>
      <c r="L12" s="38">
        <f t="shared" si="5"/>
        <v>0</v>
      </c>
      <c r="M12" s="37">
        <f t="shared" si="4"/>
        <v>0</v>
      </c>
      <c r="N12" s="38" t="s">
        <v>20</v>
      </c>
    </row>
    <row r="13" spans="1:14" ht="15.95" customHeight="1" x14ac:dyDescent="0.15">
      <c r="A13" s="17"/>
      <c r="B13" s="18" t="s">
        <v>23</v>
      </c>
      <c r="C13" s="11" t="s">
        <v>18</v>
      </c>
      <c r="D13" s="37">
        <v>0</v>
      </c>
      <c r="E13" s="37"/>
      <c r="F13" s="37"/>
      <c r="G13" s="37"/>
      <c r="H13" s="37"/>
      <c r="I13" s="37"/>
      <c r="J13" s="37"/>
      <c r="K13" s="37"/>
      <c r="L13" s="37"/>
      <c r="M13" s="37">
        <f t="shared" si="4"/>
        <v>0</v>
      </c>
      <c r="N13" s="37">
        <f>SUM(M13,D13)</f>
        <v>0</v>
      </c>
    </row>
    <row r="14" spans="1:14" ht="15.95" customHeight="1" x14ac:dyDescent="0.15">
      <c r="A14" s="13"/>
      <c r="B14" s="19"/>
      <c r="C14" s="15" t="s">
        <v>19</v>
      </c>
      <c r="D14" s="38" t="s">
        <v>20</v>
      </c>
      <c r="E14" s="38">
        <f t="shared" ref="E14:L14" si="6">IF($M13=0,0,E13/$M13%)</f>
        <v>0</v>
      </c>
      <c r="F14" s="38">
        <f t="shared" si="6"/>
        <v>0</v>
      </c>
      <c r="G14" s="38">
        <f t="shared" si="6"/>
        <v>0</v>
      </c>
      <c r="H14" s="38">
        <f t="shared" si="6"/>
        <v>0</v>
      </c>
      <c r="I14" s="38">
        <f t="shared" si="6"/>
        <v>0</v>
      </c>
      <c r="J14" s="38">
        <f t="shared" si="6"/>
        <v>0</v>
      </c>
      <c r="K14" s="38">
        <f t="shared" si="6"/>
        <v>0</v>
      </c>
      <c r="L14" s="38">
        <f t="shared" si="6"/>
        <v>0</v>
      </c>
      <c r="M14" s="37">
        <f t="shared" si="4"/>
        <v>0</v>
      </c>
      <c r="N14" s="38" t="s">
        <v>20</v>
      </c>
    </row>
    <row r="15" spans="1:14" ht="15.95" customHeight="1" x14ac:dyDescent="0.15">
      <c r="A15" s="17"/>
      <c r="B15" s="18" t="s">
        <v>24</v>
      </c>
      <c r="C15" s="11" t="s">
        <v>18</v>
      </c>
      <c r="D15" s="37">
        <v>0</v>
      </c>
      <c r="E15" s="37"/>
      <c r="F15" s="37"/>
      <c r="G15" s="37"/>
      <c r="H15" s="37"/>
      <c r="I15" s="37"/>
      <c r="J15" s="37"/>
      <c r="K15" s="37"/>
      <c r="L15" s="37"/>
      <c r="M15" s="37">
        <f t="shared" si="4"/>
        <v>0</v>
      </c>
      <c r="N15" s="37">
        <f>SUM(M15,D15)</f>
        <v>0</v>
      </c>
    </row>
    <row r="16" spans="1:14" ht="15.95" customHeight="1" x14ac:dyDescent="0.15">
      <c r="A16" s="13"/>
      <c r="B16" s="19"/>
      <c r="C16" s="15" t="s">
        <v>19</v>
      </c>
      <c r="D16" s="38" t="s">
        <v>20</v>
      </c>
      <c r="E16" s="38">
        <f t="shared" ref="E16:L16" si="7">IF($M15=0,0,E15/$M15%)</f>
        <v>0</v>
      </c>
      <c r="F16" s="38">
        <f t="shared" si="7"/>
        <v>0</v>
      </c>
      <c r="G16" s="38">
        <f t="shared" si="7"/>
        <v>0</v>
      </c>
      <c r="H16" s="38">
        <f t="shared" si="7"/>
        <v>0</v>
      </c>
      <c r="I16" s="38">
        <f t="shared" si="7"/>
        <v>0</v>
      </c>
      <c r="J16" s="38">
        <f t="shared" si="7"/>
        <v>0</v>
      </c>
      <c r="K16" s="38">
        <f t="shared" si="7"/>
        <v>0</v>
      </c>
      <c r="L16" s="38">
        <f t="shared" si="7"/>
        <v>0</v>
      </c>
      <c r="M16" s="37">
        <f t="shared" si="4"/>
        <v>0</v>
      </c>
      <c r="N16" s="38" t="s">
        <v>20</v>
      </c>
    </row>
    <row r="17" spans="1:16" ht="15.95" customHeight="1" x14ac:dyDescent="0.15">
      <c r="A17" s="9" t="s">
        <v>25</v>
      </c>
      <c r="B17" s="10"/>
      <c r="C17" s="20" t="s">
        <v>111</v>
      </c>
      <c r="D17" s="37">
        <f>SUMIF($C$19:$C$80,"出荷量",D19:D80)</f>
        <v>607.1</v>
      </c>
      <c r="E17" s="37">
        <f t="shared" ref="E17:M17" si="8">SUMIF($C$19:$C$80,"出荷量",E19:E80)</f>
        <v>141.19999999999999</v>
      </c>
      <c r="F17" s="37">
        <f t="shared" si="8"/>
        <v>0</v>
      </c>
      <c r="G17" s="37">
        <f t="shared" si="8"/>
        <v>1041.0999999999999</v>
      </c>
      <c r="H17" s="37">
        <f t="shared" si="8"/>
        <v>90</v>
      </c>
      <c r="I17" s="37">
        <f t="shared" si="8"/>
        <v>525.69999999999993</v>
      </c>
      <c r="J17" s="37">
        <f t="shared" si="8"/>
        <v>0</v>
      </c>
      <c r="K17" s="37">
        <f t="shared" si="8"/>
        <v>0</v>
      </c>
      <c r="L17" s="37">
        <f t="shared" si="8"/>
        <v>0</v>
      </c>
      <c r="M17" s="37">
        <f t="shared" si="8"/>
        <v>1798</v>
      </c>
      <c r="N17" s="37">
        <f>SUM(M17,D17)</f>
        <v>2405.1</v>
      </c>
    </row>
    <row r="18" spans="1:16" ht="15.95" customHeight="1" x14ac:dyDescent="0.15">
      <c r="A18" s="13"/>
      <c r="B18" s="14"/>
      <c r="C18" s="15" t="s">
        <v>19</v>
      </c>
      <c r="D18" s="38" t="s">
        <v>20</v>
      </c>
      <c r="E18" s="38">
        <f t="shared" ref="E18:L18" si="9">IF($M17=0,0,E17/$M17%)</f>
        <v>7.8531701890989982</v>
      </c>
      <c r="F18" s="38">
        <f t="shared" si="9"/>
        <v>0</v>
      </c>
      <c r="G18" s="38">
        <f t="shared" si="9"/>
        <v>57.903225806451609</v>
      </c>
      <c r="H18" s="38">
        <f t="shared" si="9"/>
        <v>5.0055617352614012</v>
      </c>
      <c r="I18" s="38">
        <f t="shared" si="9"/>
        <v>29.238042269187982</v>
      </c>
      <c r="J18" s="38">
        <f t="shared" si="9"/>
        <v>0</v>
      </c>
      <c r="K18" s="38">
        <f t="shared" si="9"/>
        <v>0</v>
      </c>
      <c r="L18" s="38">
        <f t="shared" si="9"/>
        <v>0</v>
      </c>
      <c r="M18" s="37">
        <f>SUM(E18:L18)</f>
        <v>99.999999999999986</v>
      </c>
      <c r="N18" s="38" t="s">
        <v>20</v>
      </c>
    </row>
    <row r="19" spans="1:16" ht="15.95" customHeight="1" x14ac:dyDescent="0.15">
      <c r="A19" s="17"/>
      <c r="B19" s="18" t="s">
        <v>26</v>
      </c>
      <c r="C19" s="11" t="s">
        <v>18</v>
      </c>
      <c r="D19" s="37">
        <v>180</v>
      </c>
      <c r="E19" s="37">
        <v>0</v>
      </c>
      <c r="F19" s="37">
        <v>0</v>
      </c>
      <c r="G19" s="37">
        <v>3.9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f t="shared" si="2"/>
        <v>3.9</v>
      </c>
      <c r="N19" s="37">
        <f>SUM(M19,D19)</f>
        <v>183.9</v>
      </c>
      <c r="P19" s="35"/>
    </row>
    <row r="20" spans="1:16" ht="15.95" customHeight="1" x14ac:dyDescent="0.15">
      <c r="A20" s="13"/>
      <c r="B20" s="19"/>
      <c r="C20" s="15" t="s">
        <v>19</v>
      </c>
      <c r="D20" s="38" t="s">
        <v>20</v>
      </c>
      <c r="E20" s="38">
        <f t="shared" ref="E20:L20" si="10">IF($M19=0,0,E19/$M19%)</f>
        <v>0</v>
      </c>
      <c r="F20" s="38">
        <f t="shared" si="10"/>
        <v>0</v>
      </c>
      <c r="G20" s="38">
        <f t="shared" si="10"/>
        <v>100</v>
      </c>
      <c r="H20" s="38">
        <f t="shared" si="10"/>
        <v>0</v>
      </c>
      <c r="I20" s="38">
        <f t="shared" si="10"/>
        <v>0</v>
      </c>
      <c r="J20" s="38">
        <f t="shared" si="10"/>
        <v>0</v>
      </c>
      <c r="K20" s="38">
        <f t="shared" si="10"/>
        <v>0</v>
      </c>
      <c r="L20" s="38">
        <f t="shared" si="10"/>
        <v>0</v>
      </c>
      <c r="M20" s="37">
        <f t="shared" si="2"/>
        <v>100</v>
      </c>
      <c r="N20" s="38" t="s">
        <v>20</v>
      </c>
      <c r="P20" s="35"/>
    </row>
    <row r="21" spans="1:16" ht="15.95" customHeight="1" x14ac:dyDescent="0.15">
      <c r="A21" s="17"/>
      <c r="B21" s="18" t="s">
        <v>27</v>
      </c>
      <c r="C21" s="11" t="s">
        <v>18</v>
      </c>
      <c r="D21" s="37">
        <v>0</v>
      </c>
      <c r="E21" s="37"/>
      <c r="F21" s="37"/>
      <c r="G21" s="37"/>
      <c r="H21" s="37"/>
      <c r="I21" s="37"/>
      <c r="J21" s="37"/>
      <c r="K21" s="37"/>
      <c r="L21" s="37"/>
      <c r="M21" s="37">
        <f t="shared" si="2"/>
        <v>0</v>
      </c>
      <c r="N21" s="37">
        <f>SUM(M21,D21)</f>
        <v>0</v>
      </c>
      <c r="P21" s="35"/>
    </row>
    <row r="22" spans="1:16" ht="15.95" customHeight="1" x14ac:dyDescent="0.15">
      <c r="A22" s="13"/>
      <c r="B22" s="19"/>
      <c r="C22" s="15" t="s">
        <v>19</v>
      </c>
      <c r="D22" s="38" t="s">
        <v>20</v>
      </c>
      <c r="E22" s="38">
        <f t="shared" ref="E22:L22" si="11">IF($M21=0,0,E21/$M21%)</f>
        <v>0</v>
      </c>
      <c r="F22" s="38">
        <f t="shared" si="11"/>
        <v>0</v>
      </c>
      <c r="G22" s="38">
        <f t="shared" si="11"/>
        <v>0</v>
      </c>
      <c r="H22" s="38">
        <f t="shared" si="11"/>
        <v>0</v>
      </c>
      <c r="I22" s="38">
        <f t="shared" si="11"/>
        <v>0</v>
      </c>
      <c r="J22" s="38">
        <f t="shared" si="11"/>
        <v>0</v>
      </c>
      <c r="K22" s="38">
        <f t="shared" si="11"/>
        <v>0</v>
      </c>
      <c r="L22" s="38">
        <f t="shared" si="11"/>
        <v>0</v>
      </c>
      <c r="M22" s="37">
        <f t="shared" si="2"/>
        <v>0</v>
      </c>
      <c r="N22" s="38" t="s">
        <v>20</v>
      </c>
      <c r="P22" s="35"/>
    </row>
    <row r="23" spans="1:16" ht="15.95" customHeight="1" x14ac:dyDescent="0.15">
      <c r="A23" s="17"/>
      <c r="B23" s="18" t="s">
        <v>28</v>
      </c>
      <c r="C23" s="11" t="s">
        <v>18</v>
      </c>
      <c r="D23" s="37">
        <v>0</v>
      </c>
      <c r="E23" s="37"/>
      <c r="F23" s="37"/>
      <c r="G23" s="37"/>
      <c r="H23" s="37"/>
      <c r="I23" s="37"/>
      <c r="J23" s="37"/>
      <c r="K23" s="37"/>
      <c r="L23" s="37"/>
      <c r="M23" s="37">
        <f t="shared" si="2"/>
        <v>0</v>
      </c>
      <c r="N23" s="37">
        <f>SUM(M23,D23)</f>
        <v>0</v>
      </c>
      <c r="P23" s="35"/>
    </row>
    <row r="24" spans="1:16" ht="15.95" customHeight="1" x14ac:dyDescent="0.15">
      <c r="A24" s="13"/>
      <c r="B24" s="19"/>
      <c r="C24" s="15" t="s">
        <v>19</v>
      </c>
      <c r="D24" s="38" t="s">
        <v>20</v>
      </c>
      <c r="E24" s="38">
        <f t="shared" ref="E24:L24" si="12">IF($M23=0,0,E23/$M23%)</f>
        <v>0</v>
      </c>
      <c r="F24" s="38">
        <f t="shared" si="12"/>
        <v>0</v>
      </c>
      <c r="G24" s="38">
        <f t="shared" si="12"/>
        <v>0</v>
      </c>
      <c r="H24" s="38">
        <f t="shared" si="12"/>
        <v>0</v>
      </c>
      <c r="I24" s="38">
        <f t="shared" si="12"/>
        <v>0</v>
      </c>
      <c r="J24" s="38">
        <f t="shared" si="12"/>
        <v>0</v>
      </c>
      <c r="K24" s="38">
        <f t="shared" si="12"/>
        <v>0</v>
      </c>
      <c r="L24" s="38">
        <f t="shared" si="12"/>
        <v>0</v>
      </c>
      <c r="M24" s="37">
        <f t="shared" si="2"/>
        <v>0</v>
      </c>
      <c r="N24" s="38" t="s">
        <v>20</v>
      </c>
      <c r="P24" s="35"/>
    </row>
    <row r="25" spans="1:16" ht="15.95" customHeight="1" x14ac:dyDescent="0.15">
      <c r="A25" s="17"/>
      <c r="B25" s="18" t="s">
        <v>29</v>
      </c>
      <c r="C25" s="11" t="s">
        <v>18</v>
      </c>
      <c r="D25" s="37">
        <v>70.8</v>
      </c>
      <c r="E25" s="37">
        <v>139</v>
      </c>
      <c r="F25" s="37">
        <v>0</v>
      </c>
      <c r="G25" s="37">
        <v>871.5</v>
      </c>
      <c r="H25" s="37"/>
      <c r="I25" s="37"/>
      <c r="J25" s="37">
        <v>0</v>
      </c>
      <c r="K25" s="37">
        <v>0</v>
      </c>
      <c r="L25" s="37">
        <v>0</v>
      </c>
      <c r="M25" s="37">
        <f t="shared" si="2"/>
        <v>1010.5</v>
      </c>
      <c r="N25" s="37">
        <f>SUM(M25,D25)</f>
        <v>1081.3</v>
      </c>
      <c r="P25" s="35"/>
    </row>
    <row r="26" spans="1:16" ht="15.95" customHeight="1" x14ac:dyDescent="0.15">
      <c r="A26" s="13"/>
      <c r="B26" s="19"/>
      <c r="C26" s="15" t="s">
        <v>19</v>
      </c>
      <c r="D26" s="38" t="s">
        <v>20</v>
      </c>
      <c r="E26" s="38">
        <f t="shared" ref="E26:L26" si="13">IF($M25=0,0,E25/$M25%)</f>
        <v>13.75556655121227</v>
      </c>
      <c r="F26" s="38">
        <f t="shared" si="13"/>
        <v>0</v>
      </c>
      <c r="G26" s="38">
        <f t="shared" si="13"/>
        <v>86.244433448787731</v>
      </c>
      <c r="H26" s="38">
        <f t="shared" si="13"/>
        <v>0</v>
      </c>
      <c r="I26" s="38">
        <f t="shared" si="13"/>
        <v>0</v>
      </c>
      <c r="J26" s="38">
        <f t="shared" si="13"/>
        <v>0</v>
      </c>
      <c r="K26" s="38">
        <f t="shared" si="13"/>
        <v>0</v>
      </c>
      <c r="L26" s="38">
        <f t="shared" si="13"/>
        <v>0</v>
      </c>
      <c r="M26" s="37">
        <f t="shared" si="2"/>
        <v>100</v>
      </c>
      <c r="N26" s="38" t="s">
        <v>20</v>
      </c>
      <c r="P26" s="35"/>
    </row>
    <row r="27" spans="1:16" ht="15.95" customHeight="1" x14ac:dyDescent="0.15">
      <c r="A27" s="17"/>
      <c r="B27" s="18" t="s">
        <v>30</v>
      </c>
      <c r="C27" s="11" t="s">
        <v>18</v>
      </c>
      <c r="D27" s="37">
        <v>0</v>
      </c>
      <c r="E27" s="37"/>
      <c r="F27" s="37"/>
      <c r="G27" s="37"/>
      <c r="H27" s="37"/>
      <c r="I27" s="37"/>
      <c r="J27" s="37"/>
      <c r="K27" s="37"/>
      <c r="L27" s="37"/>
      <c r="M27" s="37">
        <f t="shared" si="2"/>
        <v>0</v>
      </c>
      <c r="N27" s="37">
        <f>SUM(M27,D27)</f>
        <v>0</v>
      </c>
      <c r="P27" s="35"/>
    </row>
    <row r="28" spans="1:16" ht="15.95" customHeight="1" x14ac:dyDescent="0.15">
      <c r="A28" s="13"/>
      <c r="B28" s="19"/>
      <c r="C28" s="15" t="s">
        <v>19</v>
      </c>
      <c r="D28" s="38" t="s">
        <v>20</v>
      </c>
      <c r="E28" s="38">
        <f t="shared" ref="E28:L28" si="14">IF($M27=0,0,E27/$M27%)</f>
        <v>0</v>
      </c>
      <c r="F28" s="38">
        <f t="shared" si="14"/>
        <v>0</v>
      </c>
      <c r="G28" s="38">
        <f t="shared" si="14"/>
        <v>0</v>
      </c>
      <c r="H28" s="38">
        <f t="shared" si="14"/>
        <v>0</v>
      </c>
      <c r="I28" s="38">
        <f t="shared" si="14"/>
        <v>0</v>
      </c>
      <c r="J28" s="38">
        <f t="shared" si="14"/>
        <v>0</v>
      </c>
      <c r="K28" s="38">
        <f t="shared" si="14"/>
        <v>0</v>
      </c>
      <c r="L28" s="38">
        <f t="shared" si="14"/>
        <v>0</v>
      </c>
      <c r="M28" s="37">
        <f t="shared" si="2"/>
        <v>0</v>
      </c>
      <c r="N28" s="38" t="s">
        <v>20</v>
      </c>
      <c r="P28" s="35"/>
    </row>
    <row r="29" spans="1:16" ht="15.95" customHeight="1" x14ac:dyDescent="0.15">
      <c r="A29" s="17"/>
      <c r="B29" s="18" t="s">
        <v>31</v>
      </c>
      <c r="C29" s="11" t="s">
        <v>18</v>
      </c>
      <c r="D29" s="37">
        <v>0</v>
      </c>
      <c r="E29" s="37"/>
      <c r="F29" s="37"/>
      <c r="G29" s="37"/>
      <c r="H29" s="37"/>
      <c r="I29" s="37"/>
      <c r="J29" s="37"/>
      <c r="K29" s="37"/>
      <c r="L29" s="37"/>
      <c r="M29" s="37">
        <f t="shared" si="2"/>
        <v>0</v>
      </c>
      <c r="N29" s="37">
        <f>SUM(M29,D29)</f>
        <v>0</v>
      </c>
      <c r="P29" s="35"/>
    </row>
    <row r="30" spans="1:16" ht="15.95" customHeight="1" x14ac:dyDescent="0.15">
      <c r="A30" s="13"/>
      <c r="B30" s="19"/>
      <c r="C30" s="15" t="s">
        <v>19</v>
      </c>
      <c r="D30" s="38" t="s">
        <v>20</v>
      </c>
      <c r="E30" s="38">
        <f t="shared" ref="E30:L30" si="15">IF($M29=0,0,E29/$M29%)</f>
        <v>0</v>
      </c>
      <c r="F30" s="38">
        <f t="shared" si="15"/>
        <v>0</v>
      </c>
      <c r="G30" s="38">
        <f t="shared" si="15"/>
        <v>0</v>
      </c>
      <c r="H30" s="38">
        <f t="shared" si="15"/>
        <v>0</v>
      </c>
      <c r="I30" s="38">
        <f t="shared" si="15"/>
        <v>0</v>
      </c>
      <c r="J30" s="38">
        <f t="shared" si="15"/>
        <v>0</v>
      </c>
      <c r="K30" s="38">
        <f t="shared" si="15"/>
        <v>0</v>
      </c>
      <c r="L30" s="38">
        <f t="shared" si="15"/>
        <v>0</v>
      </c>
      <c r="M30" s="37">
        <f t="shared" si="2"/>
        <v>0</v>
      </c>
      <c r="N30" s="38" t="s">
        <v>20</v>
      </c>
      <c r="P30" s="35"/>
    </row>
    <row r="31" spans="1:16" ht="15.95" customHeight="1" x14ac:dyDescent="0.15">
      <c r="A31" s="17"/>
      <c r="B31" s="18" t="s">
        <v>32</v>
      </c>
      <c r="C31" s="11" t="s">
        <v>18</v>
      </c>
      <c r="D31" s="37">
        <v>0</v>
      </c>
      <c r="E31" s="37"/>
      <c r="F31" s="37"/>
      <c r="G31" s="37"/>
      <c r="H31" s="37"/>
      <c r="I31" s="37"/>
      <c r="J31" s="37"/>
      <c r="K31" s="37"/>
      <c r="L31" s="37"/>
      <c r="M31" s="37">
        <f t="shared" si="2"/>
        <v>0</v>
      </c>
      <c r="N31" s="37">
        <f>SUM(M31,D31)</f>
        <v>0</v>
      </c>
      <c r="P31" s="35"/>
    </row>
    <row r="32" spans="1:16" ht="15.95" customHeight="1" x14ac:dyDescent="0.15">
      <c r="A32" s="13"/>
      <c r="B32" s="19"/>
      <c r="C32" s="15" t="s">
        <v>19</v>
      </c>
      <c r="D32" s="38" t="s">
        <v>20</v>
      </c>
      <c r="E32" s="38">
        <f t="shared" ref="E32:L32" si="16">IF($M31=0,0,E31/$M31%)</f>
        <v>0</v>
      </c>
      <c r="F32" s="38">
        <f t="shared" si="16"/>
        <v>0</v>
      </c>
      <c r="G32" s="38">
        <f t="shared" si="16"/>
        <v>0</v>
      </c>
      <c r="H32" s="38">
        <f t="shared" si="16"/>
        <v>0</v>
      </c>
      <c r="I32" s="38">
        <f t="shared" si="16"/>
        <v>0</v>
      </c>
      <c r="J32" s="38">
        <f t="shared" si="16"/>
        <v>0</v>
      </c>
      <c r="K32" s="38">
        <f t="shared" si="16"/>
        <v>0</v>
      </c>
      <c r="L32" s="38">
        <f t="shared" si="16"/>
        <v>0</v>
      </c>
      <c r="M32" s="37">
        <f t="shared" si="2"/>
        <v>0</v>
      </c>
      <c r="N32" s="38" t="s">
        <v>20</v>
      </c>
      <c r="P32" s="35"/>
    </row>
    <row r="33" spans="1:16" ht="15.95" customHeight="1" x14ac:dyDescent="0.15">
      <c r="A33" s="17"/>
      <c r="B33" s="18" t="s">
        <v>33</v>
      </c>
      <c r="C33" s="11" t="s">
        <v>18</v>
      </c>
      <c r="D33" s="37">
        <v>0</v>
      </c>
      <c r="E33" s="37"/>
      <c r="F33" s="37"/>
      <c r="G33" s="37"/>
      <c r="H33" s="37"/>
      <c r="I33" s="37"/>
      <c r="J33" s="37"/>
      <c r="K33" s="37"/>
      <c r="L33" s="37"/>
      <c r="M33" s="37">
        <f t="shared" si="2"/>
        <v>0</v>
      </c>
      <c r="N33" s="37">
        <f>SUM(M33,D33)</f>
        <v>0</v>
      </c>
      <c r="P33" s="35"/>
    </row>
    <row r="34" spans="1:16" ht="15.95" customHeight="1" x14ac:dyDescent="0.15">
      <c r="A34" s="13"/>
      <c r="B34" s="19"/>
      <c r="C34" s="15" t="s">
        <v>19</v>
      </c>
      <c r="D34" s="38" t="s">
        <v>20</v>
      </c>
      <c r="E34" s="38">
        <f t="shared" ref="E34:L34" si="17">IF($M33=0,0,E33/$M33%)</f>
        <v>0</v>
      </c>
      <c r="F34" s="38">
        <f t="shared" si="17"/>
        <v>0</v>
      </c>
      <c r="G34" s="38">
        <f t="shared" si="17"/>
        <v>0</v>
      </c>
      <c r="H34" s="38">
        <f t="shared" si="17"/>
        <v>0</v>
      </c>
      <c r="I34" s="38">
        <f t="shared" si="17"/>
        <v>0</v>
      </c>
      <c r="J34" s="38">
        <f t="shared" si="17"/>
        <v>0</v>
      </c>
      <c r="K34" s="38">
        <f t="shared" si="17"/>
        <v>0</v>
      </c>
      <c r="L34" s="38">
        <f t="shared" si="17"/>
        <v>0</v>
      </c>
      <c r="M34" s="37">
        <f t="shared" si="2"/>
        <v>0</v>
      </c>
      <c r="N34" s="38" t="s">
        <v>20</v>
      </c>
      <c r="P34" s="35"/>
    </row>
    <row r="35" spans="1:16" ht="15.95" customHeight="1" x14ac:dyDescent="0.15">
      <c r="A35" s="17"/>
      <c r="B35" s="18" t="s">
        <v>34</v>
      </c>
      <c r="C35" s="11" t="s">
        <v>18</v>
      </c>
      <c r="D35" s="37">
        <v>157.4</v>
      </c>
      <c r="E35" s="37">
        <v>2.2000000000000002</v>
      </c>
      <c r="F35" s="37">
        <v>0</v>
      </c>
      <c r="G35" s="37">
        <v>41.9</v>
      </c>
      <c r="H35" s="37">
        <v>6.7</v>
      </c>
      <c r="I35" s="37"/>
      <c r="J35" s="37">
        <v>0</v>
      </c>
      <c r="K35" s="37">
        <v>0</v>
      </c>
      <c r="L35" s="37">
        <v>0</v>
      </c>
      <c r="M35" s="37">
        <f t="shared" si="2"/>
        <v>50.800000000000004</v>
      </c>
      <c r="N35" s="37">
        <f>SUM(M35,D35)</f>
        <v>208.20000000000002</v>
      </c>
      <c r="P35" s="35"/>
    </row>
    <row r="36" spans="1:16" ht="15.95" customHeight="1" x14ac:dyDescent="0.15">
      <c r="A36" s="13"/>
      <c r="B36" s="19"/>
      <c r="C36" s="15" t="s">
        <v>19</v>
      </c>
      <c r="D36" s="38" t="s">
        <v>20</v>
      </c>
      <c r="E36" s="38">
        <f t="shared" ref="E36:L36" si="18">IF($M35=0,0,E35/$M35%)</f>
        <v>4.3307086614173231</v>
      </c>
      <c r="F36" s="38">
        <f t="shared" si="18"/>
        <v>0</v>
      </c>
      <c r="G36" s="38">
        <f t="shared" si="18"/>
        <v>82.480314960629912</v>
      </c>
      <c r="H36" s="38">
        <f t="shared" si="18"/>
        <v>13.188976377952756</v>
      </c>
      <c r="I36" s="38">
        <f t="shared" si="18"/>
        <v>0</v>
      </c>
      <c r="J36" s="38">
        <f t="shared" si="18"/>
        <v>0</v>
      </c>
      <c r="K36" s="38">
        <f t="shared" si="18"/>
        <v>0</v>
      </c>
      <c r="L36" s="38">
        <f t="shared" si="18"/>
        <v>0</v>
      </c>
      <c r="M36" s="37">
        <f t="shared" si="2"/>
        <v>99.999999999999986</v>
      </c>
      <c r="N36" s="38" t="s">
        <v>20</v>
      </c>
      <c r="P36" s="35"/>
    </row>
    <row r="37" spans="1:16" ht="15.95" customHeight="1" x14ac:dyDescent="0.15">
      <c r="A37" s="17"/>
      <c r="B37" s="18" t="s">
        <v>35</v>
      </c>
      <c r="C37" s="11" t="s">
        <v>18</v>
      </c>
      <c r="D37" s="37">
        <v>0</v>
      </c>
      <c r="E37" s="37"/>
      <c r="F37" s="37"/>
      <c r="G37" s="37"/>
      <c r="H37" s="37"/>
      <c r="I37" s="37"/>
      <c r="J37" s="37"/>
      <c r="K37" s="37"/>
      <c r="L37" s="37"/>
      <c r="M37" s="37">
        <f t="shared" si="2"/>
        <v>0</v>
      </c>
      <c r="N37" s="37">
        <f>SUM(M37,D37)</f>
        <v>0</v>
      </c>
      <c r="P37" s="35"/>
    </row>
    <row r="38" spans="1:16" ht="15.95" customHeight="1" x14ac:dyDescent="0.15">
      <c r="A38" s="13"/>
      <c r="B38" s="19"/>
      <c r="C38" s="15" t="s">
        <v>19</v>
      </c>
      <c r="D38" s="38" t="s">
        <v>20</v>
      </c>
      <c r="E38" s="38">
        <f t="shared" ref="E38:L38" si="19">IF($M37=0,0,E37/$M37%)</f>
        <v>0</v>
      </c>
      <c r="F38" s="38">
        <f t="shared" si="19"/>
        <v>0</v>
      </c>
      <c r="G38" s="38">
        <f t="shared" si="19"/>
        <v>0</v>
      </c>
      <c r="H38" s="38">
        <f t="shared" si="19"/>
        <v>0</v>
      </c>
      <c r="I38" s="38">
        <f t="shared" si="19"/>
        <v>0</v>
      </c>
      <c r="J38" s="38">
        <f t="shared" si="19"/>
        <v>0</v>
      </c>
      <c r="K38" s="38">
        <f t="shared" si="19"/>
        <v>0</v>
      </c>
      <c r="L38" s="38">
        <f t="shared" si="19"/>
        <v>0</v>
      </c>
      <c r="M38" s="37">
        <f t="shared" si="2"/>
        <v>0</v>
      </c>
      <c r="N38" s="38" t="s">
        <v>20</v>
      </c>
      <c r="P38" s="35"/>
    </row>
    <row r="39" spans="1:16" ht="15.95" customHeight="1" x14ac:dyDescent="0.15">
      <c r="A39" s="17"/>
      <c r="B39" s="18" t="s">
        <v>36</v>
      </c>
      <c r="C39" s="11" t="s">
        <v>18</v>
      </c>
      <c r="D39" s="37">
        <v>0</v>
      </c>
      <c r="E39" s="37"/>
      <c r="F39" s="37"/>
      <c r="G39" s="37"/>
      <c r="H39" s="37"/>
      <c r="I39" s="37"/>
      <c r="J39" s="37"/>
      <c r="K39" s="37"/>
      <c r="L39" s="37"/>
      <c r="M39" s="37">
        <f t="shared" si="2"/>
        <v>0</v>
      </c>
      <c r="N39" s="37">
        <f>SUM(M39,D39)</f>
        <v>0</v>
      </c>
      <c r="P39" s="35"/>
    </row>
    <row r="40" spans="1:16" ht="15.95" customHeight="1" x14ac:dyDescent="0.15">
      <c r="A40" s="13"/>
      <c r="B40" s="19"/>
      <c r="C40" s="15" t="s">
        <v>19</v>
      </c>
      <c r="D40" s="38" t="s">
        <v>20</v>
      </c>
      <c r="E40" s="38">
        <f t="shared" ref="E40:L40" si="20">IF($M39=0,0,E39/$M39%)</f>
        <v>0</v>
      </c>
      <c r="F40" s="38">
        <f t="shared" si="20"/>
        <v>0</v>
      </c>
      <c r="G40" s="38">
        <f t="shared" si="20"/>
        <v>0</v>
      </c>
      <c r="H40" s="38">
        <f t="shared" si="20"/>
        <v>0</v>
      </c>
      <c r="I40" s="38">
        <f t="shared" si="20"/>
        <v>0</v>
      </c>
      <c r="J40" s="38">
        <f t="shared" si="20"/>
        <v>0</v>
      </c>
      <c r="K40" s="38">
        <f t="shared" si="20"/>
        <v>0</v>
      </c>
      <c r="L40" s="38">
        <f t="shared" si="20"/>
        <v>0</v>
      </c>
      <c r="M40" s="37">
        <f t="shared" si="2"/>
        <v>0</v>
      </c>
      <c r="N40" s="38" t="s">
        <v>20</v>
      </c>
      <c r="P40" s="35"/>
    </row>
    <row r="41" spans="1:16" ht="15.95" customHeight="1" x14ac:dyDescent="0.15">
      <c r="A41" s="17"/>
      <c r="B41" s="18" t="s">
        <v>37</v>
      </c>
      <c r="C41" s="11" t="s">
        <v>18</v>
      </c>
      <c r="D41" s="37">
        <v>0</v>
      </c>
      <c r="E41" s="37"/>
      <c r="F41" s="37"/>
      <c r="G41" s="37"/>
      <c r="H41" s="37"/>
      <c r="I41" s="37"/>
      <c r="J41" s="37"/>
      <c r="K41" s="37"/>
      <c r="L41" s="37"/>
      <c r="M41" s="37">
        <f t="shared" si="2"/>
        <v>0</v>
      </c>
      <c r="N41" s="37">
        <f>SUM(M41,D41)</f>
        <v>0</v>
      </c>
      <c r="P41" s="35"/>
    </row>
    <row r="42" spans="1:16" ht="15.95" customHeight="1" x14ac:dyDescent="0.15">
      <c r="A42" s="13"/>
      <c r="B42" s="19"/>
      <c r="C42" s="15" t="s">
        <v>19</v>
      </c>
      <c r="D42" s="38" t="s">
        <v>20</v>
      </c>
      <c r="E42" s="38">
        <f t="shared" ref="E42:L42" si="21">IF($M41=0,0,E41/$M41%)</f>
        <v>0</v>
      </c>
      <c r="F42" s="38">
        <f t="shared" si="21"/>
        <v>0</v>
      </c>
      <c r="G42" s="38">
        <f t="shared" si="21"/>
        <v>0</v>
      </c>
      <c r="H42" s="38">
        <f t="shared" si="21"/>
        <v>0</v>
      </c>
      <c r="I42" s="38">
        <f t="shared" si="21"/>
        <v>0</v>
      </c>
      <c r="J42" s="38">
        <f t="shared" si="21"/>
        <v>0</v>
      </c>
      <c r="K42" s="38">
        <f t="shared" si="21"/>
        <v>0</v>
      </c>
      <c r="L42" s="38">
        <f t="shared" si="21"/>
        <v>0</v>
      </c>
      <c r="M42" s="37">
        <f t="shared" si="2"/>
        <v>0</v>
      </c>
      <c r="N42" s="38" t="s">
        <v>20</v>
      </c>
      <c r="P42" s="35"/>
    </row>
    <row r="43" spans="1:16" ht="15.95" customHeight="1" x14ac:dyDescent="0.15">
      <c r="A43" s="17"/>
      <c r="B43" s="18" t="s">
        <v>38</v>
      </c>
      <c r="C43" s="11" t="s">
        <v>18</v>
      </c>
      <c r="D43" s="37">
        <v>10.3</v>
      </c>
      <c r="E43" s="37">
        <v>0</v>
      </c>
      <c r="F43" s="37">
        <v>0</v>
      </c>
      <c r="G43" s="37">
        <v>63.8</v>
      </c>
      <c r="H43" s="37">
        <v>83.3</v>
      </c>
      <c r="I43" s="37">
        <v>19.2</v>
      </c>
      <c r="J43" s="37">
        <v>0</v>
      </c>
      <c r="K43" s="37">
        <v>0</v>
      </c>
      <c r="L43" s="37">
        <v>0</v>
      </c>
      <c r="M43" s="37">
        <f t="shared" si="2"/>
        <v>166.29999999999998</v>
      </c>
      <c r="N43" s="37">
        <f>SUM(M43,D43)</f>
        <v>176.6</v>
      </c>
      <c r="P43" s="35"/>
    </row>
    <row r="44" spans="1:16" ht="15.95" customHeight="1" x14ac:dyDescent="0.15">
      <c r="A44" s="13"/>
      <c r="B44" s="19"/>
      <c r="C44" s="15" t="s">
        <v>19</v>
      </c>
      <c r="D44" s="38" t="s">
        <v>20</v>
      </c>
      <c r="E44" s="38">
        <f t="shared" ref="E44:L44" si="22">IF($M43=0,0,E43/$M43%)</f>
        <v>0</v>
      </c>
      <c r="F44" s="38">
        <f t="shared" si="22"/>
        <v>0</v>
      </c>
      <c r="G44" s="38">
        <f t="shared" si="22"/>
        <v>38.364401683704152</v>
      </c>
      <c r="H44" s="38">
        <f t="shared" si="22"/>
        <v>50.090198436560435</v>
      </c>
      <c r="I44" s="38">
        <f t="shared" si="22"/>
        <v>11.545399879735418</v>
      </c>
      <c r="J44" s="38">
        <f t="shared" si="22"/>
        <v>0</v>
      </c>
      <c r="K44" s="38">
        <f t="shared" si="22"/>
        <v>0</v>
      </c>
      <c r="L44" s="38">
        <f t="shared" si="22"/>
        <v>0</v>
      </c>
      <c r="M44" s="37">
        <f t="shared" si="2"/>
        <v>100</v>
      </c>
      <c r="N44" s="38" t="s">
        <v>20</v>
      </c>
      <c r="P44" s="35"/>
    </row>
    <row r="45" spans="1:16" ht="15.95" customHeight="1" x14ac:dyDescent="0.15">
      <c r="A45" s="17"/>
      <c r="B45" s="18" t="s">
        <v>39</v>
      </c>
      <c r="C45" s="11" t="s">
        <v>18</v>
      </c>
      <c r="D45" s="37">
        <v>0.8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f t="shared" si="2"/>
        <v>0</v>
      </c>
      <c r="N45" s="37">
        <f>SUM(M45,D45)</f>
        <v>0.8</v>
      </c>
      <c r="P45" s="35"/>
    </row>
    <row r="46" spans="1:16" ht="15.95" customHeight="1" x14ac:dyDescent="0.15">
      <c r="A46" s="13"/>
      <c r="B46" s="19"/>
      <c r="C46" s="15" t="s">
        <v>19</v>
      </c>
      <c r="D46" s="38" t="s">
        <v>20</v>
      </c>
      <c r="E46" s="38">
        <f t="shared" ref="E46:L46" si="23">IF($M45=0,0,E45/$M45%)</f>
        <v>0</v>
      </c>
      <c r="F46" s="38">
        <f t="shared" si="23"/>
        <v>0</v>
      </c>
      <c r="G46" s="38">
        <f t="shared" si="23"/>
        <v>0</v>
      </c>
      <c r="H46" s="38">
        <f t="shared" si="23"/>
        <v>0</v>
      </c>
      <c r="I46" s="38">
        <f t="shared" si="23"/>
        <v>0</v>
      </c>
      <c r="J46" s="38">
        <f t="shared" si="23"/>
        <v>0</v>
      </c>
      <c r="K46" s="38">
        <f t="shared" si="23"/>
        <v>0</v>
      </c>
      <c r="L46" s="38">
        <f t="shared" si="23"/>
        <v>0</v>
      </c>
      <c r="M46" s="37">
        <f t="shared" si="2"/>
        <v>0</v>
      </c>
      <c r="N46" s="38" t="s">
        <v>20</v>
      </c>
      <c r="P46" s="35"/>
    </row>
    <row r="47" spans="1:16" ht="15.95" customHeight="1" x14ac:dyDescent="0.15">
      <c r="A47" s="17"/>
      <c r="B47" s="18" t="s">
        <v>40</v>
      </c>
      <c r="C47" s="11" t="s">
        <v>18</v>
      </c>
      <c r="D47" s="37">
        <v>6.5</v>
      </c>
      <c r="E47" s="37"/>
      <c r="F47" s="37"/>
      <c r="G47" s="37"/>
      <c r="H47" s="37"/>
      <c r="I47" s="37"/>
      <c r="J47" s="37"/>
      <c r="K47" s="37"/>
      <c r="L47" s="37"/>
      <c r="M47" s="37">
        <f t="shared" si="2"/>
        <v>0</v>
      </c>
      <c r="N47" s="37">
        <f>SUM(M47,D47)</f>
        <v>6.5</v>
      </c>
      <c r="P47" s="35"/>
    </row>
    <row r="48" spans="1:16" ht="15.95" customHeight="1" x14ac:dyDescent="0.15">
      <c r="A48" s="13"/>
      <c r="B48" s="19"/>
      <c r="C48" s="15" t="s">
        <v>19</v>
      </c>
      <c r="D48" s="38" t="s">
        <v>20</v>
      </c>
      <c r="E48" s="38">
        <f t="shared" ref="E48:L48" si="24">IF($M47=0,0,E47/$M47%)</f>
        <v>0</v>
      </c>
      <c r="F48" s="38">
        <f t="shared" si="24"/>
        <v>0</v>
      </c>
      <c r="G48" s="38">
        <f t="shared" si="24"/>
        <v>0</v>
      </c>
      <c r="H48" s="38">
        <f t="shared" si="24"/>
        <v>0</v>
      </c>
      <c r="I48" s="38">
        <f t="shared" si="24"/>
        <v>0</v>
      </c>
      <c r="J48" s="38">
        <f t="shared" si="24"/>
        <v>0</v>
      </c>
      <c r="K48" s="38">
        <f t="shared" si="24"/>
        <v>0</v>
      </c>
      <c r="L48" s="38">
        <f t="shared" si="24"/>
        <v>0</v>
      </c>
      <c r="M48" s="37">
        <f t="shared" si="2"/>
        <v>0</v>
      </c>
      <c r="N48" s="38" t="s">
        <v>20</v>
      </c>
      <c r="P48" s="35"/>
    </row>
    <row r="49" spans="1:16" ht="15.95" customHeight="1" x14ac:dyDescent="0.15">
      <c r="A49" s="17"/>
      <c r="B49" s="18" t="s">
        <v>41</v>
      </c>
      <c r="C49" s="11" t="s">
        <v>18</v>
      </c>
      <c r="D49" s="37">
        <v>0</v>
      </c>
      <c r="E49" s="37"/>
      <c r="F49" s="37"/>
      <c r="G49" s="37"/>
      <c r="H49" s="37"/>
      <c r="I49" s="37"/>
      <c r="J49" s="37"/>
      <c r="K49" s="37"/>
      <c r="L49" s="37"/>
      <c r="M49" s="37">
        <f t="shared" si="2"/>
        <v>0</v>
      </c>
      <c r="N49" s="37">
        <f>SUM(M49,D49)</f>
        <v>0</v>
      </c>
      <c r="P49" s="35"/>
    </row>
    <row r="50" spans="1:16" ht="15.95" customHeight="1" x14ac:dyDescent="0.15">
      <c r="A50" s="13"/>
      <c r="B50" s="19"/>
      <c r="C50" s="15" t="s">
        <v>19</v>
      </c>
      <c r="D50" s="38" t="s">
        <v>20</v>
      </c>
      <c r="E50" s="38">
        <f t="shared" ref="E50:L50" si="25">IF($M49=0,0,E49/$M49%)</f>
        <v>0</v>
      </c>
      <c r="F50" s="38">
        <f t="shared" si="25"/>
        <v>0</v>
      </c>
      <c r="G50" s="38">
        <f t="shared" si="25"/>
        <v>0</v>
      </c>
      <c r="H50" s="38">
        <f t="shared" si="25"/>
        <v>0</v>
      </c>
      <c r="I50" s="38">
        <f t="shared" si="25"/>
        <v>0</v>
      </c>
      <c r="J50" s="38">
        <f t="shared" si="25"/>
        <v>0</v>
      </c>
      <c r="K50" s="38">
        <f t="shared" si="25"/>
        <v>0</v>
      </c>
      <c r="L50" s="38">
        <f t="shared" si="25"/>
        <v>0</v>
      </c>
      <c r="M50" s="37">
        <f t="shared" si="2"/>
        <v>0</v>
      </c>
      <c r="N50" s="38" t="s">
        <v>20</v>
      </c>
      <c r="P50" s="35"/>
    </row>
    <row r="51" spans="1:16" ht="15.95" customHeight="1" x14ac:dyDescent="0.15">
      <c r="A51" s="17"/>
      <c r="B51" s="18" t="s">
        <v>42</v>
      </c>
      <c r="C51" s="11" t="s">
        <v>18</v>
      </c>
      <c r="D51" s="37">
        <v>0</v>
      </c>
      <c r="E51" s="37"/>
      <c r="F51" s="37"/>
      <c r="G51" s="37"/>
      <c r="H51" s="37"/>
      <c r="I51" s="37"/>
      <c r="J51" s="37"/>
      <c r="K51" s="37"/>
      <c r="L51" s="37"/>
      <c r="M51" s="37">
        <f t="shared" si="2"/>
        <v>0</v>
      </c>
      <c r="N51" s="37">
        <f>SUM(M51,D51)</f>
        <v>0</v>
      </c>
      <c r="P51" s="35"/>
    </row>
    <row r="52" spans="1:16" ht="15.95" customHeight="1" x14ac:dyDescent="0.15">
      <c r="A52" s="13"/>
      <c r="B52" s="19"/>
      <c r="C52" s="15" t="s">
        <v>19</v>
      </c>
      <c r="D52" s="38" t="s">
        <v>20</v>
      </c>
      <c r="E52" s="38">
        <f t="shared" ref="E52:L52" si="26">IF($M51=0,0,E51/$M51%)</f>
        <v>0</v>
      </c>
      <c r="F52" s="38">
        <f t="shared" si="26"/>
        <v>0</v>
      </c>
      <c r="G52" s="38">
        <f t="shared" si="26"/>
        <v>0</v>
      </c>
      <c r="H52" s="38">
        <f t="shared" si="26"/>
        <v>0</v>
      </c>
      <c r="I52" s="38">
        <f t="shared" si="26"/>
        <v>0</v>
      </c>
      <c r="J52" s="38">
        <f t="shared" si="26"/>
        <v>0</v>
      </c>
      <c r="K52" s="38">
        <f t="shared" si="26"/>
        <v>0</v>
      </c>
      <c r="L52" s="38">
        <f t="shared" si="26"/>
        <v>0</v>
      </c>
      <c r="M52" s="37">
        <f t="shared" si="2"/>
        <v>0</v>
      </c>
      <c r="N52" s="38" t="s">
        <v>20</v>
      </c>
      <c r="P52" s="35"/>
    </row>
    <row r="53" spans="1:16" ht="15.95" customHeight="1" x14ac:dyDescent="0.15">
      <c r="A53" s="17"/>
      <c r="B53" s="18" t="s">
        <v>43</v>
      </c>
      <c r="C53" s="11" t="s">
        <v>18</v>
      </c>
      <c r="D53" s="37">
        <v>0</v>
      </c>
      <c r="E53" s="37"/>
      <c r="F53" s="37"/>
      <c r="G53" s="37"/>
      <c r="H53" s="37"/>
      <c r="I53" s="37"/>
      <c r="J53" s="37"/>
      <c r="K53" s="37"/>
      <c r="L53" s="37"/>
      <c r="M53" s="37">
        <f t="shared" si="2"/>
        <v>0</v>
      </c>
      <c r="N53" s="37">
        <f>SUM(M53,D53)</f>
        <v>0</v>
      </c>
      <c r="P53" s="35"/>
    </row>
    <row r="54" spans="1:16" ht="15.95" customHeight="1" x14ac:dyDescent="0.15">
      <c r="A54" s="13"/>
      <c r="B54" s="19"/>
      <c r="C54" s="15" t="s">
        <v>19</v>
      </c>
      <c r="D54" s="38" t="s">
        <v>20</v>
      </c>
      <c r="E54" s="38">
        <f t="shared" ref="E54:L54" si="27">IF($M53=0,0,E53/$M53%)</f>
        <v>0</v>
      </c>
      <c r="F54" s="38">
        <f t="shared" si="27"/>
        <v>0</v>
      </c>
      <c r="G54" s="38">
        <f t="shared" si="27"/>
        <v>0</v>
      </c>
      <c r="H54" s="38">
        <f t="shared" si="27"/>
        <v>0</v>
      </c>
      <c r="I54" s="38">
        <f t="shared" si="27"/>
        <v>0</v>
      </c>
      <c r="J54" s="38">
        <f t="shared" si="27"/>
        <v>0</v>
      </c>
      <c r="K54" s="38">
        <f t="shared" si="27"/>
        <v>0</v>
      </c>
      <c r="L54" s="38">
        <f t="shared" si="27"/>
        <v>0</v>
      </c>
      <c r="M54" s="37">
        <f t="shared" si="2"/>
        <v>0</v>
      </c>
      <c r="N54" s="38" t="s">
        <v>20</v>
      </c>
      <c r="P54" s="35"/>
    </row>
    <row r="55" spans="1:16" ht="15.95" customHeight="1" x14ac:dyDescent="0.15">
      <c r="A55" s="17"/>
      <c r="B55" s="18" t="s">
        <v>44</v>
      </c>
      <c r="C55" s="11" t="s">
        <v>18</v>
      </c>
      <c r="D55" s="37">
        <v>0</v>
      </c>
      <c r="E55" s="37"/>
      <c r="F55" s="37"/>
      <c r="G55" s="37"/>
      <c r="H55" s="37"/>
      <c r="I55" s="37"/>
      <c r="J55" s="37"/>
      <c r="K55" s="37"/>
      <c r="L55" s="37"/>
      <c r="M55" s="37">
        <f t="shared" si="2"/>
        <v>0</v>
      </c>
      <c r="N55" s="37">
        <f>SUM(M55,D55)</f>
        <v>0</v>
      </c>
      <c r="P55" s="35"/>
    </row>
    <row r="56" spans="1:16" ht="15.95" customHeight="1" x14ac:dyDescent="0.15">
      <c r="A56" s="13"/>
      <c r="B56" s="19"/>
      <c r="C56" s="15" t="s">
        <v>19</v>
      </c>
      <c r="D56" s="38" t="s">
        <v>20</v>
      </c>
      <c r="E56" s="38">
        <f t="shared" ref="E56:L56" si="28">IF($M55=0,0,E55/$M55%)</f>
        <v>0</v>
      </c>
      <c r="F56" s="38">
        <f t="shared" si="28"/>
        <v>0</v>
      </c>
      <c r="G56" s="38">
        <f t="shared" si="28"/>
        <v>0</v>
      </c>
      <c r="H56" s="38">
        <f t="shared" si="28"/>
        <v>0</v>
      </c>
      <c r="I56" s="38">
        <f t="shared" si="28"/>
        <v>0</v>
      </c>
      <c r="J56" s="38">
        <f t="shared" si="28"/>
        <v>0</v>
      </c>
      <c r="K56" s="38">
        <f t="shared" si="28"/>
        <v>0</v>
      </c>
      <c r="L56" s="38">
        <f t="shared" si="28"/>
        <v>0</v>
      </c>
      <c r="M56" s="37">
        <f t="shared" si="2"/>
        <v>0</v>
      </c>
      <c r="N56" s="38" t="s">
        <v>20</v>
      </c>
      <c r="P56" s="35"/>
    </row>
    <row r="57" spans="1:16" ht="15.95" customHeight="1" x14ac:dyDescent="0.15">
      <c r="A57" s="17"/>
      <c r="B57" s="18" t="s">
        <v>45</v>
      </c>
      <c r="C57" s="11" t="s">
        <v>18</v>
      </c>
      <c r="D57" s="37">
        <v>36.299999999999997</v>
      </c>
      <c r="E57" s="37">
        <v>0</v>
      </c>
      <c r="F57" s="37">
        <v>0</v>
      </c>
      <c r="G57" s="37">
        <v>0</v>
      </c>
      <c r="H57" s="37">
        <v>0</v>
      </c>
      <c r="I57" s="37"/>
      <c r="J57" s="37">
        <v>0</v>
      </c>
      <c r="K57" s="37">
        <v>0</v>
      </c>
      <c r="L57" s="37">
        <v>0</v>
      </c>
      <c r="M57" s="37">
        <f t="shared" si="2"/>
        <v>0</v>
      </c>
      <c r="N57" s="37">
        <f>SUM(M57,D57)</f>
        <v>36.299999999999997</v>
      </c>
      <c r="P57" s="35"/>
    </row>
    <row r="58" spans="1:16" ht="15.95" customHeight="1" x14ac:dyDescent="0.15">
      <c r="A58" s="13"/>
      <c r="B58" s="19"/>
      <c r="C58" s="15" t="s">
        <v>19</v>
      </c>
      <c r="D58" s="38" t="s">
        <v>20</v>
      </c>
      <c r="E58" s="38">
        <f t="shared" ref="E58:L58" si="29">IF($M57=0,0,E57/$M57%)</f>
        <v>0</v>
      </c>
      <c r="F58" s="38">
        <f t="shared" si="29"/>
        <v>0</v>
      </c>
      <c r="G58" s="38">
        <f t="shared" si="29"/>
        <v>0</v>
      </c>
      <c r="H58" s="38">
        <f t="shared" si="29"/>
        <v>0</v>
      </c>
      <c r="I58" s="38">
        <f t="shared" si="29"/>
        <v>0</v>
      </c>
      <c r="J58" s="38">
        <f t="shared" si="29"/>
        <v>0</v>
      </c>
      <c r="K58" s="38">
        <f t="shared" si="29"/>
        <v>0</v>
      </c>
      <c r="L58" s="38">
        <f t="shared" si="29"/>
        <v>0</v>
      </c>
      <c r="M58" s="37">
        <f t="shared" si="2"/>
        <v>0</v>
      </c>
      <c r="N58" s="38" t="s">
        <v>20</v>
      </c>
      <c r="P58" s="35"/>
    </row>
    <row r="59" spans="1:16" ht="15.95" customHeight="1" x14ac:dyDescent="0.15">
      <c r="A59" s="17"/>
      <c r="B59" s="18" t="s">
        <v>46</v>
      </c>
      <c r="C59" s="11" t="s">
        <v>18</v>
      </c>
      <c r="D59" s="37">
        <v>140.89999999999998</v>
      </c>
      <c r="E59" s="37">
        <v>0</v>
      </c>
      <c r="F59" s="37">
        <v>0</v>
      </c>
      <c r="G59" s="37">
        <v>59.099999999999994</v>
      </c>
      <c r="H59" s="37">
        <v>0</v>
      </c>
      <c r="I59" s="37">
        <v>505.7</v>
      </c>
      <c r="J59" s="37">
        <v>0</v>
      </c>
      <c r="K59" s="37">
        <v>0</v>
      </c>
      <c r="L59" s="37">
        <v>0</v>
      </c>
      <c r="M59" s="37">
        <f t="shared" si="2"/>
        <v>564.79999999999995</v>
      </c>
      <c r="N59" s="37">
        <f>SUM(M59,D59)</f>
        <v>705.69999999999993</v>
      </c>
      <c r="P59" s="35"/>
    </row>
    <row r="60" spans="1:16" ht="15.95" customHeight="1" x14ac:dyDescent="0.15">
      <c r="A60" s="13"/>
      <c r="B60" s="19"/>
      <c r="C60" s="15" t="s">
        <v>19</v>
      </c>
      <c r="D60" s="38" t="s">
        <v>20</v>
      </c>
      <c r="E60" s="38">
        <f t="shared" ref="E60:L60" si="30">IF($M59=0,0,E59/$M59%)</f>
        <v>0</v>
      </c>
      <c r="F60" s="38">
        <f t="shared" si="30"/>
        <v>0</v>
      </c>
      <c r="G60" s="38">
        <f t="shared" si="30"/>
        <v>10.463881019830028</v>
      </c>
      <c r="H60" s="38">
        <f t="shared" si="30"/>
        <v>0</v>
      </c>
      <c r="I60" s="38">
        <f t="shared" si="30"/>
        <v>89.536118980169974</v>
      </c>
      <c r="J60" s="38">
        <f t="shared" si="30"/>
        <v>0</v>
      </c>
      <c r="K60" s="38">
        <f t="shared" si="30"/>
        <v>0</v>
      </c>
      <c r="L60" s="38">
        <f t="shared" si="30"/>
        <v>0</v>
      </c>
      <c r="M60" s="37">
        <f t="shared" si="2"/>
        <v>100</v>
      </c>
      <c r="N60" s="38" t="s">
        <v>20</v>
      </c>
      <c r="P60" s="35"/>
    </row>
    <row r="61" spans="1:16" ht="15.95" customHeight="1" x14ac:dyDescent="0.15">
      <c r="A61" s="17"/>
      <c r="B61" s="18" t="s">
        <v>47</v>
      </c>
      <c r="C61" s="11" t="s">
        <v>18</v>
      </c>
      <c r="D61" s="37">
        <v>0</v>
      </c>
      <c r="E61" s="37"/>
      <c r="F61" s="37"/>
      <c r="G61" s="37"/>
      <c r="H61" s="37"/>
      <c r="I61" s="37"/>
      <c r="J61" s="37"/>
      <c r="K61" s="37"/>
      <c r="L61" s="37"/>
      <c r="M61" s="37">
        <f t="shared" si="2"/>
        <v>0</v>
      </c>
      <c r="N61" s="37">
        <f>SUM(M61,D61)</f>
        <v>0</v>
      </c>
      <c r="P61" s="35"/>
    </row>
    <row r="62" spans="1:16" ht="15.95" customHeight="1" x14ac:dyDescent="0.15">
      <c r="A62" s="13"/>
      <c r="B62" s="19"/>
      <c r="C62" s="15" t="s">
        <v>19</v>
      </c>
      <c r="D62" s="38" t="s">
        <v>20</v>
      </c>
      <c r="E62" s="38">
        <f t="shared" ref="E62:L62" si="31">IF($M61=0,0,E61/$M61%)</f>
        <v>0</v>
      </c>
      <c r="F62" s="38">
        <f t="shared" si="31"/>
        <v>0</v>
      </c>
      <c r="G62" s="38">
        <f t="shared" si="31"/>
        <v>0</v>
      </c>
      <c r="H62" s="38">
        <f t="shared" si="31"/>
        <v>0</v>
      </c>
      <c r="I62" s="38">
        <f t="shared" si="31"/>
        <v>0</v>
      </c>
      <c r="J62" s="38">
        <f t="shared" si="31"/>
        <v>0</v>
      </c>
      <c r="K62" s="38">
        <f t="shared" si="31"/>
        <v>0</v>
      </c>
      <c r="L62" s="38">
        <f t="shared" si="31"/>
        <v>0</v>
      </c>
      <c r="M62" s="37">
        <f t="shared" si="2"/>
        <v>0</v>
      </c>
      <c r="N62" s="38" t="s">
        <v>20</v>
      </c>
      <c r="P62" s="35"/>
    </row>
    <row r="63" spans="1:16" ht="15.95" customHeight="1" x14ac:dyDescent="0.15">
      <c r="A63" s="17"/>
      <c r="B63" s="18" t="s">
        <v>48</v>
      </c>
      <c r="C63" s="11" t="s">
        <v>18</v>
      </c>
      <c r="D63" s="37"/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f t="shared" si="2"/>
        <v>0</v>
      </c>
      <c r="N63" s="37">
        <f>SUM(M63,D63)</f>
        <v>0</v>
      </c>
      <c r="P63" s="35"/>
    </row>
    <row r="64" spans="1:16" ht="15.95" customHeight="1" x14ac:dyDescent="0.15">
      <c r="A64" s="13"/>
      <c r="B64" s="19"/>
      <c r="C64" s="15" t="s">
        <v>19</v>
      </c>
      <c r="D64" s="38" t="s">
        <v>20</v>
      </c>
      <c r="E64" s="38">
        <f t="shared" ref="E64:L64" si="32">IF($M63=0,0,E63/$M63%)</f>
        <v>0</v>
      </c>
      <c r="F64" s="38">
        <f t="shared" si="32"/>
        <v>0</v>
      </c>
      <c r="G64" s="38">
        <f t="shared" si="32"/>
        <v>0</v>
      </c>
      <c r="H64" s="38">
        <f t="shared" si="32"/>
        <v>0</v>
      </c>
      <c r="I64" s="38">
        <f t="shared" si="32"/>
        <v>0</v>
      </c>
      <c r="J64" s="38">
        <f t="shared" si="32"/>
        <v>0</v>
      </c>
      <c r="K64" s="38">
        <f t="shared" si="32"/>
        <v>0</v>
      </c>
      <c r="L64" s="38">
        <f t="shared" si="32"/>
        <v>0</v>
      </c>
      <c r="M64" s="37">
        <f t="shared" si="2"/>
        <v>0</v>
      </c>
      <c r="N64" s="38" t="s">
        <v>20</v>
      </c>
      <c r="P64" s="35"/>
    </row>
    <row r="65" spans="1:16" ht="15.95" customHeight="1" x14ac:dyDescent="0.15">
      <c r="A65" s="17"/>
      <c r="B65" s="18" t="s">
        <v>49</v>
      </c>
      <c r="C65" s="11" t="s">
        <v>18</v>
      </c>
      <c r="D65" s="37">
        <v>0</v>
      </c>
      <c r="E65" s="37"/>
      <c r="F65" s="37"/>
      <c r="G65" s="37"/>
      <c r="H65" s="37"/>
      <c r="I65" s="37"/>
      <c r="J65" s="37"/>
      <c r="K65" s="37"/>
      <c r="L65" s="37"/>
      <c r="M65" s="37">
        <f t="shared" si="2"/>
        <v>0</v>
      </c>
      <c r="N65" s="37">
        <f>SUM(M65,D65)</f>
        <v>0</v>
      </c>
      <c r="P65" s="35"/>
    </row>
    <row r="66" spans="1:16" ht="15.95" customHeight="1" x14ac:dyDescent="0.15">
      <c r="A66" s="13"/>
      <c r="B66" s="19"/>
      <c r="C66" s="15" t="s">
        <v>19</v>
      </c>
      <c r="D66" s="38" t="s">
        <v>20</v>
      </c>
      <c r="E66" s="38">
        <f t="shared" ref="E66:L66" si="33">IF($M65=0,0,E65/$M65%)</f>
        <v>0</v>
      </c>
      <c r="F66" s="38">
        <f t="shared" si="33"/>
        <v>0</v>
      </c>
      <c r="G66" s="38">
        <f t="shared" si="33"/>
        <v>0</v>
      </c>
      <c r="H66" s="38">
        <f t="shared" si="33"/>
        <v>0</v>
      </c>
      <c r="I66" s="38">
        <f t="shared" si="33"/>
        <v>0</v>
      </c>
      <c r="J66" s="38">
        <f t="shared" si="33"/>
        <v>0</v>
      </c>
      <c r="K66" s="38">
        <f t="shared" si="33"/>
        <v>0</v>
      </c>
      <c r="L66" s="38">
        <f t="shared" si="33"/>
        <v>0</v>
      </c>
      <c r="M66" s="37">
        <f t="shared" si="2"/>
        <v>0</v>
      </c>
      <c r="N66" s="38" t="s">
        <v>20</v>
      </c>
      <c r="P66" s="35"/>
    </row>
    <row r="67" spans="1:16" ht="15.95" customHeight="1" x14ac:dyDescent="0.15">
      <c r="A67" s="17"/>
      <c r="B67" s="18" t="s">
        <v>50</v>
      </c>
      <c r="C67" s="11" t="s">
        <v>18</v>
      </c>
      <c r="D67" s="37">
        <v>0</v>
      </c>
      <c r="E67" s="37"/>
      <c r="F67" s="37"/>
      <c r="G67" s="37"/>
      <c r="H67" s="37"/>
      <c r="I67" s="37"/>
      <c r="J67" s="37"/>
      <c r="K67" s="37"/>
      <c r="L67" s="37"/>
      <c r="M67" s="37">
        <f t="shared" si="2"/>
        <v>0</v>
      </c>
      <c r="N67" s="37">
        <f>SUM(M67,D67)</f>
        <v>0</v>
      </c>
      <c r="P67" s="35"/>
    </row>
    <row r="68" spans="1:16" ht="15.95" customHeight="1" x14ac:dyDescent="0.15">
      <c r="A68" s="13"/>
      <c r="B68" s="19"/>
      <c r="C68" s="15" t="s">
        <v>19</v>
      </c>
      <c r="D68" s="38" t="s">
        <v>20</v>
      </c>
      <c r="E68" s="38">
        <f t="shared" ref="E68:L68" si="34">IF($M67=0,0,E67/$M67%)</f>
        <v>0</v>
      </c>
      <c r="F68" s="38">
        <f t="shared" si="34"/>
        <v>0</v>
      </c>
      <c r="G68" s="38">
        <f t="shared" si="34"/>
        <v>0</v>
      </c>
      <c r="H68" s="38">
        <f t="shared" si="34"/>
        <v>0</v>
      </c>
      <c r="I68" s="38">
        <f t="shared" si="34"/>
        <v>0</v>
      </c>
      <c r="J68" s="38">
        <f t="shared" si="34"/>
        <v>0</v>
      </c>
      <c r="K68" s="38">
        <f t="shared" si="34"/>
        <v>0</v>
      </c>
      <c r="L68" s="38">
        <f t="shared" si="34"/>
        <v>0</v>
      </c>
      <c r="M68" s="37">
        <f t="shared" si="2"/>
        <v>0</v>
      </c>
      <c r="N68" s="38" t="s">
        <v>20</v>
      </c>
      <c r="P68" s="35"/>
    </row>
    <row r="69" spans="1:16" ht="15.95" customHeight="1" x14ac:dyDescent="0.15">
      <c r="A69" s="17"/>
      <c r="B69" s="18" t="s">
        <v>51</v>
      </c>
      <c r="C69" s="11" t="s">
        <v>18</v>
      </c>
      <c r="D69" s="37">
        <v>0</v>
      </c>
      <c r="E69" s="37"/>
      <c r="F69" s="37"/>
      <c r="G69" s="37"/>
      <c r="H69" s="37"/>
      <c r="I69" s="37"/>
      <c r="J69" s="37"/>
      <c r="K69" s="37"/>
      <c r="L69" s="37"/>
      <c r="M69" s="37">
        <f t="shared" si="2"/>
        <v>0</v>
      </c>
      <c r="N69" s="37">
        <f>SUM(M69,D69)</f>
        <v>0</v>
      </c>
      <c r="P69" s="35"/>
    </row>
    <row r="70" spans="1:16" ht="15.95" customHeight="1" x14ac:dyDescent="0.15">
      <c r="A70" s="13"/>
      <c r="B70" s="19"/>
      <c r="C70" s="15" t="s">
        <v>19</v>
      </c>
      <c r="D70" s="38" t="s">
        <v>20</v>
      </c>
      <c r="E70" s="38">
        <f t="shared" ref="E70:L70" si="35">IF($M69=0,0,E69/$M69%)</f>
        <v>0</v>
      </c>
      <c r="F70" s="38">
        <f t="shared" si="35"/>
        <v>0</v>
      </c>
      <c r="G70" s="38">
        <f t="shared" si="35"/>
        <v>0</v>
      </c>
      <c r="H70" s="38">
        <f t="shared" si="35"/>
        <v>0</v>
      </c>
      <c r="I70" s="38">
        <f t="shared" si="35"/>
        <v>0</v>
      </c>
      <c r="J70" s="38">
        <f t="shared" si="35"/>
        <v>0</v>
      </c>
      <c r="K70" s="38">
        <f t="shared" si="35"/>
        <v>0</v>
      </c>
      <c r="L70" s="38">
        <f t="shared" si="35"/>
        <v>0</v>
      </c>
      <c r="M70" s="37">
        <f t="shared" si="2"/>
        <v>0</v>
      </c>
      <c r="N70" s="38" t="s">
        <v>20</v>
      </c>
      <c r="P70" s="35"/>
    </row>
    <row r="71" spans="1:16" ht="15.95" customHeight="1" x14ac:dyDescent="0.15">
      <c r="A71" s="17"/>
      <c r="B71" s="18" t="s">
        <v>52</v>
      </c>
      <c r="C71" s="11" t="s">
        <v>18</v>
      </c>
      <c r="D71" s="37">
        <v>4.0999999999999996</v>
      </c>
      <c r="E71" s="37">
        <v>0</v>
      </c>
      <c r="F71" s="37">
        <v>0</v>
      </c>
      <c r="G71" s="37">
        <v>0.9</v>
      </c>
      <c r="H71" s="37">
        <v>0</v>
      </c>
      <c r="I71" s="37">
        <v>0.8</v>
      </c>
      <c r="J71" s="37">
        <v>0</v>
      </c>
      <c r="K71" s="37">
        <v>0</v>
      </c>
      <c r="L71" s="37">
        <v>0</v>
      </c>
      <c r="M71" s="37">
        <f t="shared" si="2"/>
        <v>1.7000000000000002</v>
      </c>
      <c r="N71" s="37">
        <f>SUM(M71,D71)</f>
        <v>5.8</v>
      </c>
      <c r="P71" s="35"/>
    </row>
    <row r="72" spans="1:16" ht="15.95" customHeight="1" x14ac:dyDescent="0.15">
      <c r="A72" s="13"/>
      <c r="B72" s="19"/>
      <c r="C72" s="15" t="s">
        <v>19</v>
      </c>
      <c r="D72" s="38" t="s">
        <v>20</v>
      </c>
      <c r="E72" s="38">
        <f t="shared" ref="E72:L72" si="36">IF($M71=0,0,E71/$M71%)</f>
        <v>0</v>
      </c>
      <c r="F72" s="38">
        <f t="shared" si="36"/>
        <v>0</v>
      </c>
      <c r="G72" s="38">
        <f t="shared" si="36"/>
        <v>52.941176470588232</v>
      </c>
      <c r="H72" s="38">
        <f t="shared" si="36"/>
        <v>0</v>
      </c>
      <c r="I72" s="38">
        <f t="shared" si="36"/>
        <v>47.058823529411761</v>
      </c>
      <c r="J72" s="38">
        <f t="shared" si="36"/>
        <v>0</v>
      </c>
      <c r="K72" s="38">
        <f t="shared" si="36"/>
        <v>0</v>
      </c>
      <c r="L72" s="38">
        <f t="shared" si="36"/>
        <v>0</v>
      </c>
      <c r="M72" s="37">
        <f t="shared" si="2"/>
        <v>100</v>
      </c>
      <c r="N72" s="38" t="s">
        <v>20</v>
      </c>
      <c r="P72" s="35"/>
    </row>
    <row r="73" spans="1:16" ht="15.95" customHeight="1" x14ac:dyDescent="0.15">
      <c r="A73" s="17"/>
      <c r="B73" s="18" t="s">
        <v>53</v>
      </c>
      <c r="C73" s="11" t="s">
        <v>18</v>
      </c>
      <c r="D73" s="37">
        <v>0</v>
      </c>
      <c r="E73" s="37"/>
      <c r="F73" s="37"/>
      <c r="G73" s="37"/>
      <c r="H73" s="37"/>
      <c r="I73" s="37"/>
      <c r="J73" s="37"/>
      <c r="K73" s="37"/>
      <c r="L73" s="37"/>
      <c r="M73" s="37">
        <f t="shared" si="2"/>
        <v>0</v>
      </c>
      <c r="N73" s="37">
        <f>SUM(M73,D73)</f>
        <v>0</v>
      </c>
      <c r="P73" s="35"/>
    </row>
    <row r="74" spans="1:16" ht="15.95" customHeight="1" x14ac:dyDescent="0.15">
      <c r="A74" s="13"/>
      <c r="B74" s="19"/>
      <c r="C74" s="15" t="s">
        <v>19</v>
      </c>
      <c r="D74" s="38" t="s">
        <v>20</v>
      </c>
      <c r="E74" s="38">
        <f t="shared" ref="E74:L74" si="37">IF($M73=0,0,E73/$M73%)</f>
        <v>0</v>
      </c>
      <c r="F74" s="38">
        <f t="shared" si="37"/>
        <v>0</v>
      </c>
      <c r="G74" s="38">
        <f t="shared" si="37"/>
        <v>0</v>
      </c>
      <c r="H74" s="38">
        <f t="shared" si="37"/>
        <v>0</v>
      </c>
      <c r="I74" s="38">
        <f t="shared" si="37"/>
        <v>0</v>
      </c>
      <c r="J74" s="38">
        <f t="shared" si="37"/>
        <v>0</v>
      </c>
      <c r="K74" s="38">
        <f t="shared" si="37"/>
        <v>0</v>
      </c>
      <c r="L74" s="38">
        <f t="shared" si="37"/>
        <v>0</v>
      </c>
      <c r="M74" s="37">
        <f t="shared" si="2"/>
        <v>0</v>
      </c>
      <c r="N74" s="38" t="s">
        <v>20</v>
      </c>
      <c r="P74" s="35"/>
    </row>
    <row r="75" spans="1:16" ht="15.95" customHeight="1" x14ac:dyDescent="0.15">
      <c r="A75" s="17"/>
      <c r="B75" s="18" t="s">
        <v>54</v>
      </c>
      <c r="C75" s="11" t="s">
        <v>18</v>
      </c>
      <c r="D75" s="37">
        <v>0</v>
      </c>
      <c r="E75" s="37"/>
      <c r="F75" s="37"/>
      <c r="G75" s="37"/>
      <c r="H75" s="37"/>
      <c r="I75" s="37"/>
      <c r="J75" s="37"/>
      <c r="K75" s="37"/>
      <c r="L75" s="37"/>
      <c r="M75" s="37">
        <f t="shared" si="2"/>
        <v>0</v>
      </c>
      <c r="N75" s="37">
        <f>SUM(M75,D75)</f>
        <v>0</v>
      </c>
      <c r="P75" s="35"/>
    </row>
    <row r="76" spans="1:16" ht="15.95" customHeight="1" x14ac:dyDescent="0.15">
      <c r="A76" s="13"/>
      <c r="B76" s="19"/>
      <c r="C76" s="15" t="s">
        <v>19</v>
      </c>
      <c r="D76" s="38" t="s">
        <v>20</v>
      </c>
      <c r="E76" s="38">
        <f t="shared" ref="E76:L76" si="38">IF($M75=0,0,E75/$M75%)</f>
        <v>0</v>
      </c>
      <c r="F76" s="38">
        <f t="shared" si="38"/>
        <v>0</v>
      </c>
      <c r="G76" s="38">
        <f t="shared" si="38"/>
        <v>0</v>
      </c>
      <c r="H76" s="38">
        <f t="shared" si="38"/>
        <v>0</v>
      </c>
      <c r="I76" s="38">
        <f t="shared" si="38"/>
        <v>0</v>
      </c>
      <c r="J76" s="38">
        <f t="shared" si="38"/>
        <v>0</v>
      </c>
      <c r="K76" s="38">
        <f t="shared" si="38"/>
        <v>0</v>
      </c>
      <c r="L76" s="38">
        <f t="shared" si="38"/>
        <v>0</v>
      </c>
      <c r="M76" s="37">
        <f t="shared" si="2"/>
        <v>0</v>
      </c>
      <c r="N76" s="38" t="s">
        <v>20</v>
      </c>
      <c r="P76" s="35"/>
    </row>
    <row r="77" spans="1:16" ht="15.95" customHeight="1" x14ac:dyDescent="0.15">
      <c r="A77" s="17"/>
      <c r="B77" s="18" t="s">
        <v>55</v>
      </c>
      <c r="C77" s="11" t="s">
        <v>18</v>
      </c>
      <c r="D77" s="37">
        <v>0</v>
      </c>
      <c r="E77" s="37"/>
      <c r="F77" s="37"/>
      <c r="G77" s="37"/>
      <c r="H77" s="37"/>
      <c r="I77" s="37"/>
      <c r="J77" s="37"/>
      <c r="K77" s="37"/>
      <c r="L77" s="37"/>
      <c r="M77" s="37">
        <f t="shared" si="2"/>
        <v>0</v>
      </c>
      <c r="N77" s="37">
        <f>SUM(M77,D77)</f>
        <v>0</v>
      </c>
      <c r="P77" s="35"/>
    </row>
    <row r="78" spans="1:16" ht="15.95" customHeight="1" x14ac:dyDescent="0.15">
      <c r="A78" s="13"/>
      <c r="B78" s="19"/>
      <c r="C78" s="15" t="s">
        <v>19</v>
      </c>
      <c r="D78" s="38" t="s">
        <v>20</v>
      </c>
      <c r="E78" s="38">
        <f t="shared" ref="E78:L78" si="39">IF($M77=0,0,E77/$M77%)</f>
        <v>0</v>
      </c>
      <c r="F78" s="38">
        <f t="shared" si="39"/>
        <v>0</v>
      </c>
      <c r="G78" s="38">
        <f t="shared" si="39"/>
        <v>0</v>
      </c>
      <c r="H78" s="38">
        <f t="shared" si="39"/>
        <v>0</v>
      </c>
      <c r="I78" s="38">
        <f t="shared" si="39"/>
        <v>0</v>
      </c>
      <c r="J78" s="38">
        <f t="shared" si="39"/>
        <v>0</v>
      </c>
      <c r="K78" s="38">
        <f t="shared" si="39"/>
        <v>0</v>
      </c>
      <c r="L78" s="38">
        <f t="shared" si="39"/>
        <v>0</v>
      </c>
      <c r="M78" s="37">
        <f t="shared" si="2"/>
        <v>0</v>
      </c>
      <c r="N78" s="38" t="s">
        <v>20</v>
      </c>
      <c r="P78" s="35"/>
    </row>
    <row r="79" spans="1:16" ht="15.75" customHeight="1" x14ac:dyDescent="0.15">
      <c r="A79" s="17"/>
      <c r="B79" s="18" t="s">
        <v>56</v>
      </c>
      <c r="C79" s="11" t="s">
        <v>18</v>
      </c>
      <c r="D79" s="37"/>
      <c r="E79" s="37"/>
      <c r="F79" s="37"/>
      <c r="G79" s="37"/>
      <c r="H79" s="37"/>
      <c r="I79" s="37"/>
      <c r="J79" s="37"/>
      <c r="K79" s="37"/>
      <c r="L79" s="37"/>
      <c r="M79" s="37">
        <f t="shared" si="2"/>
        <v>0</v>
      </c>
      <c r="N79" s="37">
        <f>SUM(M79,D79)</f>
        <v>0</v>
      </c>
      <c r="P79" s="35"/>
    </row>
    <row r="80" spans="1:16" ht="15.75" customHeight="1" x14ac:dyDescent="0.15">
      <c r="A80" s="13"/>
      <c r="B80" s="19"/>
      <c r="C80" s="15" t="s">
        <v>19</v>
      </c>
      <c r="D80" s="38" t="s">
        <v>20</v>
      </c>
      <c r="E80" s="38">
        <f t="shared" ref="E80:L80" si="40">IF($M79=0,0,E79/$M79%)</f>
        <v>0</v>
      </c>
      <c r="F80" s="38">
        <f t="shared" si="40"/>
        <v>0</v>
      </c>
      <c r="G80" s="38">
        <f t="shared" si="40"/>
        <v>0</v>
      </c>
      <c r="H80" s="38">
        <f t="shared" si="40"/>
        <v>0</v>
      </c>
      <c r="I80" s="38">
        <f t="shared" si="40"/>
        <v>0</v>
      </c>
      <c r="J80" s="38">
        <f t="shared" si="40"/>
        <v>0</v>
      </c>
      <c r="K80" s="38">
        <f t="shared" si="40"/>
        <v>0</v>
      </c>
      <c r="L80" s="38">
        <f t="shared" si="40"/>
        <v>0</v>
      </c>
      <c r="M80" s="37">
        <f t="shared" si="2"/>
        <v>0</v>
      </c>
      <c r="N80" s="38" t="s">
        <v>20</v>
      </c>
      <c r="P80" s="35"/>
    </row>
    <row r="81" spans="1:16" ht="15.75" customHeight="1" x14ac:dyDescent="0.15">
      <c r="A81" s="9" t="s">
        <v>57</v>
      </c>
      <c r="B81" s="10"/>
      <c r="C81" s="11" t="s">
        <v>18</v>
      </c>
      <c r="D81" s="37">
        <f>SUMIF($C$83:$C$102,"出荷量",D83:D102)</f>
        <v>75</v>
      </c>
      <c r="E81" s="37">
        <f t="shared" ref="E81:M81" si="41">SUMIF($C$83:$C$102,"出荷量",E83:E102)</f>
        <v>0</v>
      </c>
      <c r="F81" s="37">
        <f t="shared" si="41"/>
        <v>0</v>
      </c>
      <c r="G81" s="37">
        <f t="shared" si="41"/>
        <v>0</v>
      </c>
      <c r="H81" s="37">
        <f t="shared" si="41"/>
        <v>0</v>
      </c>
      <c r="I81" s="37">
        <f t="shared" si="41"/>
        <v>0</v>
      </c>
      <c r="J81" s="37">
        <f t="shared" si="41"/>
        <v>0</v>
      </c>
      <c r="K81" s="37">
        <f t="shared" si="41"/>
        <v>0</v>
      </c>
      <c r="L81" s="37">
        <f t="shared" si="41"/>
        <v>0</v>
      </c>
      <c r="M81" s="37">
        <f t="shared" si="41"/>
        <v>0</v>
      </c>
      <c r="N81" s="37">
        <f>SUM(M81,D81)</f>
        <v>75</v>
      </c>
      <c r="P81" s="35"/>
    </row>
    <row r="82" spans="1:16" ht="15.75" customHeight="1" x14ac:dyDescent="0.15">
      <c r="A82" s="13"/>
      <c r="B82" s="14"/>
      <c r="C82" s="15" t="s">
        <v>19</v>
      </c>
      <c r="D82" s="38" t="s">
        <v>20</v>
      </c>
      <c r="E82" s="38">
        <f t="shared" ref="E82:L82" si="42">IF($M81=0,0,E81/$M81%)</f>
        <v>0</v>
      </c>
      <c r="F82" s="38">
        <f t="shared" si="42"/>
        <v>0</v>
      </c>
      <c r="G82" s="38">
        <f t="shared" si="42"/>
        <v>0</v>
      </c>
      <c r="H82" s="38">
        <f t="shared" si="42"/>
        <v>0</v>
      </c>
      <c r="I82" s="38">
        <f t="shared" si="42"/>
        <v>0</v>
      </c>
      <c r="J82" s="38">
        <f t="shared" si="42"/>
        <v>0</v>
      </c>
      <c r="K82" s="38">
        <f t="shared" si="42"/>
        <v>0</v>
      </c>
      <c r="L82" s="38">
        <f t="shared" si="42"/>
        <v>0</v>
      </c>
      <c r="M82" s="37">
        <f>SUM(E82:L82)</f>
        <v>0</v>
      </c>
      <c r="N82" s="38" t="s">
        <v>20</v>
      </c>
      <c r="P82" s="35"/>
    </row>
    <row r="83" spans="1:16" ht="15.95" customHeight="1" x14ac:dyDescent="0.15">
      <c r="A83" s="17"/>
      <c r="B83" s="18" t="s">
        <v>60</v>
      </c>
      <c r="C83" s="11" t="s">
        <v>18</v>
      </c>
      <c r="D83" s="37">
        <v>15</v>
      </c>
      <c r="E83" s="37"/>
      <c r="F83" s="37"/>
      <c r="G83" s="37"/>
      <c r="H83" s="37"/>
      <c r="I83" s="37"/>
      <c r="J83" s="37"/>
      <c r="K83" s="37"/>
      <c r="L83" s="37"/>
      <c r="M83" s="37">
        <f t="shared" si="2"/>
        <v>0</v>
      </c>
      <c r="N83" s="37">
        <f>SUM(M83,D83)</f>
        <v>15</v>
      </c>
      <c r="P83" s="35"/>
    </row>
    <row r="84" spans="1:16" ht="15.95" customHeight="1" x14ac:dyDescent="0.15">
      <c r="A84" s="13"/>
      <c r="B84" s="19"/>
      <c r="C84" s="15" t="s">
        <v>19</v>
      </c>
      <c r="D84" s="38" t="s">
        <v>20</v>
      </c>
      <c r="E84" s="38">
        <f t="shared" ref="E84:L84" si="43">IF($M83=0,0,E83/$M83%)</f>
        <v>0</v>
      </c>
      <c r="F84" s="38">
        <f t="shared" si="43"/>
        <v>0</v>
      </c>
      <c r="G84" s="38">
        <f t="shared" si="43"/>
        <v>0</v>
      </c>
      <c r="H84" s="38">
        <f t="shared" si="43"/>
        <v>0</v>
      </c>
      <c r="I84" s="38">
        <f t="shared" si="43"/>
        <v>0</v>
      </c>
      <c r="J84" s="38">
        <f t="shared" si="43"/>
        <v>0</v>
      </c>
      <c r="K84" s="38">
        <f t="shared" si="43"/>
        <v>0</v>
      </c>
      <c r="L84" s="38">
        <f t="shared" si="43"/>
        <v>0</v>
      </c>
      <c r="M84" s="37">
        <f t="shared" si="2"/>
        <v>0</v>
      </c>
      <c r="N84" s="38" t="s">
        <v>20</v>
      </c>
      <c r="P84" s="35"/>
    </row>
    <row r="85" spans="1:16" ht="15.95" customHeight="1" x14ac:dyDescent="0.15">
      <c r="A85" s="17"/>
      <c r="B85" s="18" t="s">
        <v>61</v>
      </c>
      <c r="C85" s="11" t="s">
        <v>18</v>
      </c>
      <c r="D85" s="37">
        <v>0</v>
      </c>
      <c r="E85" s="37"/>
      <c r="F85" s="37"/>
      <c r="G85" s="37"/>
      <c r="H85" s="37"/>
      <c r="I85" s="37"/>
      <c r="J85" s="37"/>
      <c r="K85" s="37"/>
      <c r="L85" s="37"/>
      <c r="M85" s="37">
        <f t="shared" si="2"/>
        <v>0</v>
      </c>
      <c r="N85" s="37">
        <f>SUM(M85,D85)</f>
        <v>0</v>
      </c>
      <c r="P85" s="35"/>
    </row>
    <row r="86" spans="1:16" ht="15.95" customHeight="1" x14ac:dyDescent="0.15">
      <c r="A86" s="13"/>
      <c r="B86" s="19"/>
      <c r="C86" s="15" t="s">
        <v>19</v>
      </c>
      <c r="D86" s="38" t="s">
        <v>20</v>
      </c>
      <c r="E86" s="38">
        <f t="shared" ref="E86:L86" si="44">IF($M85=0,0,E85/$M85%)</f>
        <v>0</v>
      </c>
      <c r="F86" s="38">
        <f t="shared" si="44"/>
        <v>0</v>
      </c>
      <c r="G86" s="38">
        <f t="shared" si="44"/>
        <v>0</v>
      </c>
      <c r="H86" s="38">
        <f t="shared" si="44"/>
        <v>0</v>
      </c>
      <c r="I86" s="38">
        <f t="shared" si="44"/>
        <v>0</v>
      </c>
      <c r="J86" s="38">
        <f t="shared" si="44"/>
        <v>0</v>
      </c>
      <c r="K86" s="38">
        <f t="shared" si="44"/>
        <v>0</v>
      </c>
      <c r="L86" s="38">
        <f t="shared" si="44"/>
        <v>0</v>
      </c>
      <c r="M86" s="37">
        <f t="shared" si="2"/>
        <v>0</v>
      </c>
      <c r="N86" s="38" t="s">
        <v>20</v>
      </c>
      <c r="P86" s="35"/>
    </row>
    <row r="87" spans="1:16" ht="15.95" customHeight="1" x14ac:dyDescent="0.15">
      <c r="A87" s="17"/>
      <c r="B87" s="18" t="s">
        <v>62</v>
      </c>
      <c r="C87" s="11" t="s">
        <v>18</v>
      </c>
      <c r="D87" s="37">
        <v>46</v>
      </c>
      <c r="E87" s="37"/>
      <c r="F87" s="37"/>
      <c r="G87" s="37"/>
      <c r="H87" s="37"/>
      <c r="I87" s="37"/>
      <c r="J87" s="37"/>
      <c r="K87" s="37"/>
      <c r="L87" s="37"/>
      <c r="M87" s="37">
        <f t="shared" si="2"/>
        <v>0</v>
      </c>
      <c r="N87" s="37">
        <f>SUM(M87,D87)</f>
        <v>46</v>
      </c>
      <c r="P87" s="35"/>
    </row>
    <row r="88" spans="1:16" ht="15.95" customHeight="1" x14ac:dyDescent="0.15">
      <c r="A88" s="13"/>
      <c r="B88" s="19"/>
      <c r="C88" s="15" t="s">
        <v>19</v>
      </c>
      <c r="D88" s="38" t="s">
        <v>20</v>
      </c>
      <c r="E88" s="38">
        <f t="shared" ref="E88:L88" si="45">IF($M87=0,0,E87/$M87%)</f>
        <v>0</v>
      </c>
      <c r="F88" s="38">
        <f t="shared" si="45"/>
        <v>0</v>
      </c>
      <c r="G88" s="38">
        <f t="shared" si="45"/>
        <v>0</v>
      </c>
      <c r="H88" s="38">
        <f t="shared" si="45"/>
        <v>0</v>
      </c>
      <c r="I88" s="38">
        <f t="shared" si="45"/>
        <v>0</v>
      </c>
      <c r="J88" s="38">
        <f t="shared" si="45"/>
        <v>0</v>
      </c>
      <c r="K88" s="38">
        <f t="shared" si="45"/>
        <v>0</v>
      </c>
      <c r="L88" s="38">
        <f t="shared" si="45"/>
        <v>0</v>
      </c>
      <c r="M88" s="37">
        <f t="shared" si="2"/>
        <v>0</v>
      </c>
      <c r="N88" s="38" t="s">
        <v>20</v>
      </c>
      <c r="P88" s="35"/>
    </row>
    <row r="89" spans="1:16" ht="15.95" customHeight="1" x14ac:dyDescent="0.15">
      <c r="A89" s="17"/>
      <c r="B89" s="18" t="s">
        <v>63</v>
      </c>
      <c r="C89" s="11" t="s">
        <v>18</v>
      </c>
      <c r="D89" s="37">
        <v>14</v>
      </c>
      <c r="E89" s="37"/>
      <c r="F89" s="37"/>
      <c r="G89" s="37"/>
      <c r="H89" s="37"/>
      <c r="I89" s="37"/>
      <c r="J89" s="37"/>
      <c r="K89" s="37"/>
      <c r="L89" s="37"/>
      <c r="M89" s="37">
        <f t="shared" si="2"/>
        <v>0</v>
      </c>
      <c r="N89" s="37">
        <f>SUM(M89,D89)</f>
        <v>14</v>
      </c>
      <c r="P89" s="35"/>
    </row>
    <row r="90" spans="1:16" ht="15.95" customHeight="1" x14ac:dyDescent="0.15">
      <c r="A90" s="13"/>
      <c r="B90" s="19"/>
      <c r="C90" s="15" t="s">
        <v>19</v>
      </c>
      <c r="D90" s="38" t="s">
        <v>20</v>
      </c>
      <c r="E90" s="38">
        <f t="shared" ref="E90:L90" si="46">IF($M89=0,0,E89/$M89%)</f>
        <v>0</v>
      </c>
      <c r="F90" s="38">
        <f t="shared" si="46"/>
        <v>0</v>
      </c>
      <c r="G90" s="38">
        <f t="shared" si="46"/>
        <v>0</v>
      </c>
      <c r="H90" s="38">
        <f t="shared" si="46"/>
        <v>0</v>
      </c>
      <c r="I90" s="38">
        <f t="shared" si="46"/>
        <v>0</v>
      </c>
      <c r="J90" s="38">
        <f t="shared" si="46"/>
        <v>0</v>
      </c>
      <c r="K90" s="38">
        <f t="shared" si="46"/>
        <v>0</v>
      </c>
      <c r="L90" s="38">
        <f t="shared" si="46"/>
        <v>0</v>
      </c>
      <c r="M90" s="37">
        <f t="shared" si="2"/>
        <v>0</v>
      </c>
      <c r="N90" s="38" t="s">
        <v>20</v>
      </c>
      <c r="P90" s="35"/>
    </row>
    <row r="91" spans="1:16" ht="15.95" customHeight="1" x14ac:dyDescent="0.15">
      <c r="A91" s="17"/>
      <c r="B91" s="18" t="s">
        <v>64</v>
      </c>
      <c r="C91" s="11" t="s">
        <v>18</v>
      </c>
      <c r="D91" s="37">
        <v>0</v>
      </c>
      <c r="E91" s="37"/>
      <c r="F91" s="37"/>
      <c r="G91" s="37"/>
      <c r="H91" s="37"/>
      <c r="I91" s="37"/>
      <c r="J91" s="37"/>
      <c r="K91" s="37"/>
      <c r="L91" s="37"/>
      <c r="M91" s="37">
        <f t="shared" si="2"/>
        <v>0</v>
      </c>
      <c r="N91" s="37">
        <f>SUM(M91,D91)</f>
        <v>0</v>
      </c>
      <c r="P91" s="35"/>
    </row>
    <row r="92" spans="1:16" ht="15.95" customHeight="1" x14ac:dyDescent="0.15">
      <c r="A92" s="13"/>
      <c r="B92" s="19"/>
      <c r="C92" s="15" t="s">
        <v>19</v>
      </c>
      <c r="D92" s="38" t="s">
        <v>20</v>
      </c>
      <c r="E92" s="38">
        <f t="shared" ref="E92:L92" si="47">IF($M91=0,0,E91/$M91%)</f>
        <v>0</v>
      </c>
      <c r="F92" s="38">
        <f t="shared" si="47"/>
        <v>0</v>
      </c>
      <c r="G92" s="38">
        <f t="shared" si="47"/>
        <v>0</v>
      </c>
      <c r="H92" s="38">
        <f t="shared" si="47"/>
        <v>0</v>
      </c>
      <c r="I92" s="38">
        <f t="shared" si="47"/>
        <v>0</v>
      </c>
      <c r="J92" s="38">
        <f t="shared" si="47"/>
        <v>0</v>
      </c>
      <c r="K92" s="38">
        <f t="shared" si="47"/>
        <v>0</v>
      </c>
      <c r="L92" s="38">
        <f t="shared" si="47"/>
        <v>0</v>
      </c>
      <c r="M92" s="37">
        <f t="shared" si="2"/>
        <v>0</v>
      </c>
      <c r="N92" s="38" t="s">
        <v>20</v>
      </c>
      <c r="P92" s="35"/>
    </row>
    <row r="93" spans="1:16" ht="15.95" customHeight="1" x14ac:dyDescent="0.15">
      <c r="A93" s="17"/>
      <c r="B93" s="18" t="s">
        <v>65</v>
      </c>
      <c r="C93" s="11" t="s">
        <v>18</v>
      </c>
      <c r="D93" s="37">
        <v>0</v>
      </c>
      <c r="E93" s="37"/>
      <c r="F93" s="37"/>
      <c r="G93" s="37"/>
      <c r="H93" s="37"/>
      <c r="I93" s="37"/>
      <c r="J93" s="37"/>
      <c r="K93" s="37"/>
      <c r="L93" s="37"/>
      <c r="M93" s="37">
        <f t="shared" si="2"/>
        <v>0</v>
      </c>
      <c r="N93" s="37">
        <f>SUM(M93,D93)</f>
        <v>0</v>
      </c>
      <c r="P93" s="35"/>
    </row>
    <row r="94" spans="1:16" ht="15.95" customHeight="1" x14ac:dyDescent="0.15">
      <c r="A94" s="13"/>
      <c r="B94" s="19"/>
      <c r="C94" s="15" t="s">
        <v>19</v>
      </c>
      <c r="D94" s="38" t="s">
        <v>20</v>
      </c>
      <c r="E94" s="38">
        <f t="shared" ref="E94:L94" si="48">IF($M93=0,0,E93/$M93%)</f>
        <v>0</v>
      </c>
      <c r="F94" s="38">
        <f t="shared" si="48"/>
        <v>0</v>
      </c>
      <c r="G94" s="38">
        <f t="shared" si="48"/>
        <v>0</v>
      </c>
      <c r="H94" s="38">
        <f t="shared" si="48"/>
        <v>0</v>
      </c>
      <c r="I94" s="38">
        <f t="shared" si="48"/>
        <v>0</v>
      </c>
      <c r="J94" s="38">
        <f t="shared" si="48"/>
        <v>0</v>
      </c>
      <c r="K94" s="38">
        <f t="shared" si="48"/>
        <v>0</v>
      </c>
      <c r="L94" s="38">
        <f t="shared" si="48"/>
        <v>0</v>
      </c>
      <c r="M94" s="37">
        <f t="shared" si="2"/>
        <v>0</v>
      </c>
      <c r="N94" s="38" t="s">
        <v>20</v>
      </c>
      <c r="P94" s="35"/>
    </row>
    <row r="95" spans="1:16" ht="15.95" customHeight="1" x14ac:dyDescent="0.15">
      <c r="A95" s="17"/>
      <c r="B95" s="18" t="s">
        <v>66</v>
      </c>
      <c r="C95" s="11" t="s">
        <v>18</v>
      </c>
      <c r="D95" s="37">
        <v>0</v>
      </c>
      <c r="E95" s="37"/>
      <c r="F95" s="37"/>
      <c r="G95" s="37"/>
      <c r="H95" s="37"/>
      <c r="I95" s="37"/>
      <c r="J95" s="37"/>
      <c r="K95" s="37"/>
      <c r="L95" s="37"/>
      <c r="M95" s="37">
        <f t="shared" si="2"/>
        <v>0</v>
      </c>
      <c r="N95" s="37">
        <f>SUM(M95,D95)</f>
        <v>0</v>
      </c>
      <c r="P95" s="35"/>
    </row>
    <row r="96" spans="1:16" ht="15.95" customHeight="1" x14ac:dyDescent="0.15">
      <c r="A96" s="13"/>
      <c r="B96" s="19"/>
      <c r="C96" s="15" t="s">
        <v>19</v>
      </c>
      <c r="D96" s="38" t="s">
        <v>20</v>
      </c>
      <c r="E96" s="38">
        <f t="shared" ref="E96:L96" si="49">IF($M95=0,0,E95/$M95%)</f>
        <v>0</v>
      </c>
      <c r="F96" s="38">
        <f t="shared" si="49"/>
        <v>0</v>
      </c>
      <c r="G96" s="38">
        <f t="shared" si="49"/>
        <v>0</v>
      </c>
      <c r="H96" s="38">
        <f t="shared" si="49"/>
        <v>0</v>
      </c>
      <c r="I96" s="38">
        <f t="shared" si="49"/>
        <v>0</v>
      </c>
      <c r="J96" s="38">
        <f t="shared" si="49"/>
        <v>0</v>
      </c>
      <c r="K96" s="38">
        <f t="shared" si="49"/>
        <v>0</v>
      </c>
      <c r="L96" s="38">
        <f t="shared" si="49"/>
        <v>0</v>
      </c>
      <c r="M96" s="37">
        <f t="shared" si="2"/>
        <v>0</v>
      </c>
      <c r="N96" s="38" t="s">
        <v>20</v>
      </c>
      <c r="P96" s="35"/>
    </row>
    <row r="97" spans="1:16" ht="15.95" customHeight="1" x14ac:dyDescent="0.15">
      <c r="A97" s="17"/>
      <c r="B97" s="18" t="s">
        <v>67</v>
      </c>
      <c r="C97" s="11" t="s">
        <v>18</v>
      </c>
      <c r="D97" s="37">
        <v>0</v>
      </c>
      <c r="E97" s="37"/>
      <c r="F97" s="37"/>
      <c r="G97" s="37"/>
      <c r="H97" s="37"/>
      <c r="I97" s="37"/>
      <c r="J97" s="37"/>
      <c r="K97" s="37"/>
      <c r="L97" s="37"/>
      <c r="M97" s="37">
        <f t="shared" si="2"/>
        <v>0</v>
      </c>
      <c r="N97" s="37">
        <f>SUM(M97,D97)</f>
        <v>0</v>
      </c>
      <c r="P97" s="35"/>
    </row>
    <row r="98" spans="1:16" ht="15.95" customHeight="1" x14ac:dyDescent="0.15">
      <c r="A98" s="13"/>
      <c r="B98" s="19"/>
      <c r="C98" s="15" t="s">
        <v>19</v>
      </c>
      <c r="D98" s="38" t="s">
        <v>20</v>
      </c>
      <c r="E98" s="38">
        <f t="shared" ref="E98:L98" si="50">IF($M97=0,0,E97/$M97%)</f>
        <v>0</v>
      </c>
      <c r="F98" s="38">
        <f t="shared" si="50"/>
        <v>0</v>
      </c>
      <c r="G98" s="38">
        <f t="shared" si="50"/>
        <v>0</v>
      </c>
      <c r="H98" s="38">
        <f t="shared" si="50"/>
        <v>0</v>
      </c>
      <c r="I98" s="38">
        <f t="shared" si="50"/>
        <v>0</v>
      </c>
      <c r="J98" s="38">
        <f t="shared" si="50"/>
        <v>0</v>
      </c>
      <c r="K98" s="38">
        <f t="shared" si="50"/>
        <v>0</v>
      </c>
      <c r="L98" s="38">
        <f t="shared" si="50"/>
        <v>0</v>
      </c>
      <c r="M98" s="37">
        <f t="shared" si="2"/>
        <v>0</v>
      </c>
      <c r="N98" s="38" t="s">
        <v>20</v>
      </c>
      <c r="P98" s="35"/>
    </row>
    <row r="99" spans="1:16" ht="15.95" customHeight="1" x14ac:dyDescent="0.15">
      <c r="A99" s="17"/>
      <c r="B99" s="18" t="s">
        <v>68</v>
      </c>
      <c r="C99" s="11" t="s">
        <v>18</v>
      </c>
      <c r="D99" s="37">
        <v>0</v>
      </c>
      <c r="E99" s="37"/>
      <c r="F99" s="37"/>
      <c r="G99" s="37"/>
      <c r="H99" s="37"/>
      <c r="I99" s="37"/>
      <c r="J99" s="37"/>
      <c r="K99" s="37"/>
      <c r="L99" s="37"/>
      <c r="M99" s="37">
        <f t="shared" si="2"/>
        <v>0</v>
      </c>
      <c r="N99" s="37">
        <f>SUM(M99,D99)</f>
        <v>0</v>
      </c>
      <c r="P99" s="35"/>
    </row>
    <row r="100" spans="1:16" ht="15.95" customHeight="1" x14ac:dyDescent="0.15">
      <c r="A100" s="13"/>
      <c r="B100" s="19"/>
      <c r="C100" s="15" t="s">
        <v>19</v>
      </c>
      <c r="D100" s="38" t="s">
        <v>20</v>
      </c>
      <c r="E100" s="38">
        <f t="shared" ref="E100:L100" si="51">IF($M99=0,0,E99/$M99%)</f>
        <v>0</v>
      </c>
      <c r="F100" s="38">
        <f t="shared" si="51"/>
        <v>0</v>
      </c>
      <c r="G100" s="38">
        <f t="shared" si="51"/>
        <v>0</v>
      </c>
      <c r="H100" s="38">
        <f t="shared" si="51"/>
        <v>0</v>
      </c>
      <c r="I100" s="38">
        <f t="shared" si="51"/>
        <v>0</v>
      </c>
      <c r="J100" s="38">
        <f t="shared" si="51"/>
        <v>0</v>
      </c>
      <c r="K100" s="38">
        <f t="shared" si="51"/>
        <v>0</v>
      </c>
      <c r="L100" s="38">
        <f t="shared" si="51"/>
        <v>0</v>
      </c>
      <c r="M100" s="37">
        <f t="shared" si="2"/>
        <v>0</v>
      </c>
      <c r="N100" s="38" t="s">
        <v>20</v>
      </c>
      <c r="P100" s="35"/>
    </row>
    <row r="101" spans="1:16" ht="15.95" customHeight="1" x14ac:dyDescent="0.15">
      <c r="A101" s="17"/>
      <c r="B101" s="18" t="s">
        <v>69</v>
      </c>
      <c r="C101" s="11" t="s">
        <v>18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>
        <f t="shared" si="2"/>
        <v>0</v>
      </c>
      <c r="N101" s="37">
        <f>SUM(M101,D101)</f>
        <v>0</v>
      </c>
      <c r="P101" s="35"/>
    </row>
    <row r="102" spans="1:16" ht="15.95" customHeight="1" x14ac:dyDescent="0.15">
      <c r="A102" s="13"/>
      <c r="B102" s="19"/>
      <c r="C102" s="15" t="s">
        <v>19</v>
      </c>
      <c r="D102" s="38" t="s">
        <v>20</v>
      </c>
      <c r="E102" s="38">
        <f t="shared" ref="E102:L102" si="52">IF($M101=0,0,E101/$M101%)</f>
        <v>0</v>
      </c>
      <c r="F102" s="38">
        <f t="shared" si="52"/>
        <v>0</v>
      </c>
      <c r="G102" s="38">
        <f t="shared" si="52"/>
        <v>0</v>
      </c>
      <c r="H102" s="38">
        <f t="shared" si="52"/>
        <v>0</v>
      </c>
      <c r="I102" s="38">
        <f t="shared" si="52"/>
        <v>0</v>
      </c>
      <c r="J102" s="38">
        <f t="shared" si="52"/>
        <v>0</v>
      </c>
      <c r="K102" s="38">
        <f t="shared" si="52"/>
        <v>0</v>
      </c>
      <c r="L102" s="38">
        <f t="shared" si="52"/>
        <v>0</v>
      </c>
      <c r="M102" s="37">
        <f t="shared" si="2"/>
        <v>0</v>
      </c>
      <c r="N102" s="38" t="s">
        <v>20</v>
      </c>
      <c r="P102" s="35"/>
    </row>
    <row r="103" spans="1:16" ht="15.75" hidden="1" customHeight="1" x14ac:dyDescent="0.15">
      <c r="A103" s="13" t="s">
        <v>58</v>
      </c>
      <c r="B103" s="10"/>
      <c r="C103" s="11" t="s">
        <v>18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>
        <f t="shared" ref="M103:M108" si="53">SUM(E103:L103)</f>
        <v>0</v>
      </c>
      <c r="N103" s="37">
        <f>SUM(M103,D103)</f>
        <v>0</v>
      </c>
      <c r="P103" s="35"/>
    </row>
    <row r="104" spans="1:16" ht="15.75" hidden="1" customHeight="1" x14ac:dyDescent="0.15">
      <c r="A104" s="21"/>
      <c r="B104" s="14"/>
      <c r="C104" s="15" t="s">
        <v>19</v>
      </c>
      <c r="D104" s="37"/>
      <c r="E104" s="38"/>
      <c r="F104" s="38"/>
      <c r="G104" s="38"/>
      <c r="H104" s="38"/>
      <c r="I104" s="38"/>
      <c r="J104" s="38"/>
      <c r="K104" s="38"/>
      <c r="L104" s="38"/>
      <c r="M104" s="37">
        <f t="shared" si="53"/>
        <v>0</v>
      </c>
      <c r="N104" s="37">
        <f>SUM(M104,D104)</f>
        <v>0</v>
      </c>
      <c r="P104" s="35"/>
    </row>
    <row r="105" spans="1:16" ht="15.75" hidden="1" customHeight="1" x14ac:dyDescent="0.15">
      <c r="A105" s="9" t="s">
        <v>59</v>
      </c>
      <c r="B105" s="10"/>
      <c r="C105" s="11" t="s">
        <v>18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>
        <f t="shared" si="53"/>
        <v>0</v>
      </c>
      <c r="N105" s="37">
        <f>SUM(M105,D105)</f>
        <v>0</v>
      </c>
      <c r="P105" s="35"/>
    </row>
    <row r="106" spans="1:16" ht="15.75" hidden="1" customHeight="1" x14ac:dyDescent="0.15">
      <c r="A106" s="21"/>
      <c r="B106" s="14"/>
      <c r="C106" s="15" t="s">
        <v>19</v>
      </c>
      <c r="D106" s="37"/>
      <c r="E106" s="38"/>
      <c r="F106" s="38"/>
      <c r="G106" s="38"/>
      <c r="H106" s="38"/>
      <c r="I106" s="38"/>
      <c r="J106" s="38"/>
      <c r="K106" s="38"/>
      <c r="L106" s="38"/>
      <c r="M106" s="37">
        <f t="shared" si="53"/>
        <v>0</v>
      </c>
      <c r="N106" s="37">
        <f>SUM(M106,D106)</f>
        <v>0</v>
      </c>
      <c r="P106" s="35"/>
    </row>
    <row r="107" spans="1:16" ht="15.95" customHeight="1" x14ac:dyDescent="0.15">
      <c r="A107" s="9" t="s">
        <v>70</v>
      </c>
      <c r="B107" s="10"/>
      <c r="C107" s="11" t="s">
        <v>18</v>
      </c>
      <c r="D107" s="37">
        <v>11538.6</v>
      </c>
      <c r="E107" s="37"/>
      <c r="F107" s="37"/>
      <c r="G107" s="37"/>
      <c r="H107" s="37"/>
      <c r="I107" s="37"/>
      <c r="J107" s="37"/>
      <c r="K107" s="37"/>
      <c r="L107" s="37">
        <v>0</v>
      </c>
      <c r="M107" s="37">
        <f t="shared" si="53"/>
        <v>0</v>
      </c>
      <c r="N107" s="37">
        <f>SUM(M107,D107)</f>
        <v>11538.6</v>
      </c>
      <c r="P107" s="35"/>
    </row>
    <row r="108" spans="1:16" ht="15.95" customHeight="1" x14ac:dyDescent="0.15">
      <c r="A108" s="21"/>
      <c r="B108" s="14"/>
      <c r="C108" s="15" t="s">
        <v>19</v>
      </c>
      <c r="D108" s="38" t="s">
        <v>20</v>
      </c>
      <c r="E108" s="38">
        <f t="shared" ref="E108:L108" si="54">IF($M107=0,0,E107/$M107%)</f>
        <v>0</v>
      </c>
      <c r="F108" s="38">
        <f t="shared" si="54"/>
        <v>0</v>
      </c>
      <c r="G108" s="38">
        <f t="shared" si="54"/>
        <v>0</v>
      </c>
      <c r="H108" s="38">
        <f t="shared" si="54"/>
        <v>0</v>
      </c>
      <c r="I108" s="38">
        <f t="shared" si="54"/>
        <v>0</v>
      </c>
      <c r="J108" s="38">
        <f t="shared" si="54"/>
        <v>0</v>
      </c>
      <c r="K108" s="38">
        <f t="shared" si="54"/>
        <v>0</v>
      </c>
      <c r="L108" s="38">
        <f t="shared" si="54"/>
        <v>0</v>
      </c>
      <c r="M108" s="37">
        <f t="shared" si="53"/>
        <v>0</v>
      </c>
      <c r="N108" s="38" t="s">
        <v>20</v>
      </c>
      <c r="P108" s="35"/>
    </row>
    <row r="109" spans="1:16" ht="15.95" customHeight="1" x14ac:dyDescent="0.15">
      <c r="A109" s="9" t="s">
        <v>71</v>
      </c>
      <c r="B109" s="10"/>
      <c r="C109" s="20" t="s">
        <v>111</v>
      </c>
      <c r="D109" s="37">
        <f>SUM(D111,D113,D115,D117,D119,D121,D123,D125,D127)</f>
        <v>0</v>
      </c>
      <c r="E109" s="37">
        <f t="shared" ref="E109:L109" si="55">SUM(E111,E113,E115,E117,E119,E121,E123,E125,E127)</f>
        <v>0</v>
      </c>
      <c r="F109" s="37">
        <f t="shared" si="55"/>
        <v>0</v>
      </c>
      <c r="G109" s="37">
        <f t="shared" si="55"/>
        <v>0</v>
      </c>
      <c r="H109" s="37">
        <f t="shared" si="55"/>
        <v>0</v>
      </c>
      <c r="I109" s="37">
        <f t="shared" si="55"/>
        <v>0</v>
      </c>
      <c r="J109" s="37">
        <f t="shared" si="55"/>
        <v>0</v>
      </c>
      <c r="K109" s="37">
        <f t="shared" si="55"/>
        <v>0</v>
      </c>
      <c r="L109" s="37">
        <f t="shared" si="55"/>
        <v>0</v>
      </c>
      <c r="M109" s="37">
        <f t="shared" si="2"/>
        <v>0</v>
      </c>
      <c r="N109" s="37">
        <f>SUM(M109,D109)</f>
        <v>0</v>
      </c>
      <c r="P109" s="35"/>
    </row>
    <row r="110" spans="1:16" ht="15.95" customHeight="1" x14ac:dyDescent="0.15">
      <c r="A110" s="13"/>
      <c r="B110" s="14"/>
      <c r="C110" s="15" t="s">
        <v>19</v>
      </c>
      <c r="D110" s="38" t="s">
        <v>20</v>
      </c>
      <c r="E110" s="38">
        <f t="shared" ref="E110:L110" si="56">IF($M109=0,0,E109/$M109%)</f>
        <v>0</v>
      </c>
      <c r="F110" s="38">
        <f t="shared" si="56"/>
        <v>0</v>
      </c>
      <c r="G110" s="38">
        <f t="shared" si="56"/>
        <v>0</v>
      </c>
      <c r="H110" s="38">
        <f t="shared" si="56"/>
        <v>0</v>
      </c>
      <c r="I110" s="38">
        <f t="shared" si="56"/>
        <v>0</v>
      </c>
      <c r="J110" s="38">
        <f t="shared" si="56"/>
        <v>0</v>
      </c>
      <c r="K110" s="38">
        <f t="shared" si="56"/>
        <v>0</v>
      </c>
      <c r="L110" s="38">
        <f t="shared" si="56"/>
        <v>0</v>
      </c>
      <c r="M110" s="37">
        <f t="shared" si="2"/>
        <v>0</v>
      </c>
      <c r="N110" s="38" t="s">
        <v>20</v>
      </c>
      <c r="P110" s="35"/>
    </row>
    <row r="111" spans="1:16" ht="15.95" customHeight="1" x14ac:dyDescent="0.15">
      <c r="A111" s="17"/>
      <c r="B111" s="18" t="s">
        <v>72</v>
      </c>
      <c r="C111" s="11" t="s">
        <v>18</v>
      </c>
      <c r="D111" s="37">
        <v>0</v>
      </c>
      <c r="E111" s="37"/>
      <c r="F111" s="37"/>
      <c r="G111" s="37"/>
      <c r="H111" s="37"/>
      <c r="I111" s="37"/>
      <c r="J111" s="37"/>
      <c r="K111" s="37"/>
      <c r="L111" s="37"/>
      <c r="M111" s="37">
        <f t="shared" ref="M111:M136" si="57">SUM(E111:L111)</f>
        <v>0</v>
      </c>
      <c r="N111" s="37">
        <f>SUM(M111,D111)</f>
        <v>0</v>
      </c>
      <c r="P111" s="35"/>
    </row>
    <row r="112" spans="1:16" ht="15.95" customHeight="1" x14ac:dyDescent="0.15">
      <c r="A112" s="13"/>
      <c r="B112" s="19"/>
      <c r="C112" s="15" t="s">
        <v>19</v>
      </c>
      <c r="D112" s="38" t="s">
        <v>20</v>
      </c>
      <c r="E112" s="38">
        <f t="shared" ref="E112:L112" si="58">IF($M111=0,0,E111/$M111%)</f>
        <v>0</v>
      </c>
      <c r="F112" s="38">
        <f t="shared" si="58"/>
        <v>0</v>
      </c>
      <c r="G112" s="38">
        <f t="shared" si="58"/>
        <v>0</v>
      </c>
      <c r="H112" s="38">
        <f t="shared" si="58"/>
        <v>0</v>
      </c>
      <c r="I112" s="38">
        <f t="shared" si="58"/>
        <v>0</v>
      </c>
      <c r="J112" s="38">
        <f t="shared" si="58"/>
        <v>0</v>
      </c>
      <c r="K112" s="38">
        <f t="shared" si="58"/>
        <v>0</v>
      </c>
      <c r="L112" s="38">
        <f t="shared" si="58"/>
        <v>0</v>
      </c>
      <c r="M112" s="37">
        <f t="shared" si="57"/>
        <v>0</v>
      </c>
      <c r="N112" s="38" t="s">
        <v>20</v>
      </c>
      <c r="P112" s="35"/>
    </row>
    <row r="113" spans="1:16" ht="15.95" customHeight="1" x14ac:dyDescent="0.15">
      <c r="A113" s="17"/>
      <c r="B113" s="18" t="s">
        <v>73</v>
      </c>
      <c r="C113" s="11" t="s">
        <v>18</v>
      </c>
      <c r="D113" s="37">
        <v>0</v>
      </c>
      <c r="E113" s="37"/>
      <c r="F113" s="37"/>
      <c r="G113" s="37"/>
      <c r="H113" s="37"/>
      <c r="I113" s="37"/>
      <c r="J113" s="37"/>
      <c r="K113" s="37"/>
      <c r="L113" s="37"/>
      <c r="M113" s="37">
        <f t="shared" si="57"/>
        <v>0</v>
      </c>
      <c r="N113" s="37">
        <f>SUM(M113,D113)</f>
        <v>0</v>
      </c>
      <c r="P113" s="35"/>
    </row>
    <row r="114" spans="1:16" ht="15.95" customHeight="1" x14ac:dyDescent="0.15">
      <c r="A114" s="13"/>
      <c r="B114" s="19"/>
      <c r="C114" s="15" t="s">
        <v>19</v>
      </c>
      <c r="D114" s="38" t="s">
        <v>20</v>
      </c>
      <c r="E114" s="38">
        <f t="shared" ref="E114:L114" si="59">IF($M113=0,0,E113/$M113%)</f>
        <v>0</v>
      </c>
      <c r="F114" s="38">
        <f t="shared" si="59"/>
        <v>0</v>
      </c>
      <c r="G114" s="38">
        <f t="shared" si="59"/>
        <v>0</v>
      </c>
      <c r="H114" s="38">
        <f t="shared" si="59"/>
        <v>0</v>
      </c>
      <c r="I114" s="38">
        <f t="shared" si="59"/>
        <v>0</v>
      </c>
      <c r="J114" s="38">
        <f t="shared" si="59"/>
        <v>0</v>
      </c>
      <c r="K114" s="38">
        <f t="shared" si="59"/>
        <v>0</v>
      </c>
      <c r="L114" s="38">
        <f t="shared" si="59"/>
        <v>0</v>
      </c>
      <c r="M114" s="37">
        <f t="shared" si="57"/>
        <v>0</v>
      </c>
      <c r="N114" s="38" t="s">
        <v>20</v>
      </c>
      <c r="P114" s="35"/>
    </row>
    <row r="115" spans="1:16" ht="15.95" customHeight="1" x14ac:dyDescent="0.15">
      <c r="A115" s="17"/>
      <c r="B115" s="18" t="s">
        <v>74</v>
      </c>
      <c r="C115" s="11" t="s">
        <v>18</v>
      </c>
      <c r="D115" s="37">
        <v>0</v>
      </c>
      <c r="E115" s="37"/>
      <c r="F115" s="37"/>
      <c r="G115" s="37"/>
      <c r="H115" s="37"/>
      <c r="I115" s="37"/>
      <c r="J115" s="37"/>
      <c r="K115" s="37"/>
      <c r="L115" s="37"/>
      <c r="M115" s="37">
        <f t="shared" si="57"/>
        <v>0</v>
      </c>
      <c r="N115" s="37">
        <f>SUM(M115,D115)</f>
        <v>0</v>
      </c>
      <c r="P115" s="35"/>
    </row>
    <row r="116" spans="1:16" ht="15.95" customHeight="1" x14ac:dyDescent="0.15">
      <c r="A116" s="13"/>
      <c r="B116" s="19"/>
      <c r="C116" s="15" t="s">
        <v>19</v>
      </c>
      <c r="D116" s="38" t="s">
        <v>20</v>
      </c>
      <c r="E116" s="38">
        <f t="shared" ref="E116:L116" si="60">IF($M115=0,0,E115/$M115%)</f>
        <v>0</v>
      </c>
      <c r="F116" s="38">
        <f t="shared" si="60"/>
        <v>0</v>
      </c>
      <c r="G116" s="38">
        <f t="shared" si="60"/>
        <v>0</v>
      </c>
      <c r="H116" s="38">
        <f t="shared" si="60"/>
        <v>0</v>
      </c>
      <c r="I116" s="38">
        <f t="shared" si="60"/>
        <v>0</v>
      </c>
      <c r="J116" s="38">
        <f t="shared" si="60"/>
        <v>0</v>
      </c>
      <c r="K116" s="38">
        <f t="shared" si="60"/>
        <v>0</v>
      </c>
      <c r="L116" s="38">
        <f t="shared" si="60"/>
        <v>0</v>
      </c>
      <c r="M116" s="37">
        <f t="shared" si="57"/>
        <v>0</v>
      </c>
      <c r="N116" s="38" t="s">
        <v>20</v>
      </c>
      <c r="P116" s="35"/>
    </row>
    <row r="117" spans="1:16" ht="15.95" customHeight="1" x14ac:dyDescent="0.15">
      <c r="A117" s="17"/>
      <c r="B117" s="18" t="s">
        <v>75</v>
      </c>
      <c r="C117" s="11" t="s">
        <v>18</v>
      </c>
      <c r="D117" s="37">
        <v>0</v>
      </c>
      <c r="E117" s="37"/>
      <c r="F117" s="37"/>
      <c r="G117" s="37"/>
      <c r="H117" s="37"/>
      <c r="I117" s="37"/>
      <c r="J117" s="37"/>
      <c r="K117" s="37"/>
      <c r="L117" s="37"/>
      <c r="M117" s="37">
        <f t="shared" si="57"/>
        <v>0</v>
      </c>
      <c r="N117" s="37">
        <f>SUM(M117,D117)</f>
        <v>0</v>
      </c>
      <c r="P117" s="35"/>
    </row>
    <row r="118" spans="1:16" ht="15.95" customHeight="1" x14ac:dyDescent="0.15">
      <c r="A118" s="13"/>
      <c r="B118" s="19"/>
      <c r="C118" s="15" t="s">
        <v>19</v>
      </c>
      <c r="D118" s="38" t="s">
        <v>20</v>
      </c>
      <c r="E118" s="38">
        <f t="shared" ref="E118:L118" si="61">IF($M117=0,0,E117/$M117%)</f>
        <v>0</v>
      </c>
      <c r="F118" s="38">
        <f t="shared" si="61"/>
        <v>0</v>
      </c>
      <c r="G118" s="38">
        <f t="shared" si="61"/>
        <v>0</v>
      </c>
      <c r="H118" s="38">
        <f t="shared" si="61"/>
        <v>0</v>
      </c>
      <c r="I118" s="38">
        <f t="shared" si="61"/>
        <v>0</v>
      </c>
      <c r="J118" s="38">
        <f t="shared" si="61"/>
        <v>0</v>
      </c>
      <c r="K118" s="38">
        <f t="shared" si="61"/>
        <v>0</v>
      </c>
      <c r="L118" s="38">
        <f t="shared" si="61"/>
        <v>0</v>
      </c>
      <c r="M118" s="37">
        <f t="shared" si="57"/>
        <v>0</v>
      </c>
      <c r="N118" s="38" t="s">
        <v>20</v>
      </c>
      <c r="P118" s="35"/>
    </row>
    <row r="119" spans="1:16" ht="15.95" customHeight="1" x14ac:dyDescent="0.15">
      <c r="A119" s="17"/>
      <c r="B119" s="18" t="s">
        <v>76</v>
      </c>
      <c r="C119" s="11" t="s">
        <v>18</v>
      </c>
      <c r="D119" s="37">
        <v>0</v>
      </c>
      <c r="E119" s="37"/>
      <c r="F119" s="37"/>
      <c r="G119" s="37"/>
      <c r="H119" s="37"/>
      <c r="I119" s="37"/>
      <c r="J119" s="37"/>
      <c r="K119" s="37"/>
      <c r="L119" s="37"/>
      <c r="M119" s="37">
        <f t="shared" si="57"/>
        <v>0</v>
      </c>
      <c r="N119" s="37">
        <f>SUM(M119,D119)</f>
        <v>0</v>
      </c>
      <c r="P119" s="35"/>
    </row>
    <row r="120" spans="1:16" ht="15.95" customHeight="1" x14ac:dyDescent="0.15">
      <c r="A120" s="13"/>
      <c r="B120" s="19"/>
      <c r="C120" s="15" t="s">
        <v>19</v>
      </c>
      <c r="D120" s="38" t="s">
        <v>20</v>
      </c>
      <c r="E120" s="38">
        <f t="shared" ref="E120:L120" si="62">IF($M119=0,0,E119/$M119%)</f>
        <v>0</v>
      </c>
      <c r="F120" s="38">
        <f t="shared" si="62"/>
        <v>0</v>
      </c>
      <c r="G120" s="38">
        <f t="shared" si="62"/>
        <v>0</v>
      </c>
      <c r="H120" s="38">
        <f t="shared" si="62"/>
        <v>0</v>
      </c>
      <c r="I120" s="38">
        <f t="shared" si="62"/>
        <v>0</v>
      </c>
      <c r="J120" s="38">
        <f t="shared" si="62"/>
        <v>0</v>
      </c>
      <c r="K120" s="38">
        <f t="shared" si="62"/>
        <v>0</v>
      </c>
      <c r="L120" s="38">
        <f t="shared" si="62"/>
        <v>0</v>
      </c>
      <c r="M120" s="37">
        <f t="shared" si="57"/>
        <v>0</v>
      </c>
      <c r="N120" s="38" t="s">
        <v>20</v>
      </c>
      <c r="P120" s="35"/>
    </row>
    <row r="121" spans="1:16" ht="15.95" customHeight="1" x14ac:dyDescent="0.15">
      <c r="A121" s="17"/>
      <c r="B121" s="18" t="s">
        <v>77</v>
      </c>
      <c r="C121" s="11" t="s">
        <v>18</v>
      </c>
      <c r="D121" s="37">
        <v>0</v>
      </c>
      <c r="E121" s="37"/>
      <c r="F121" s="37"/>
      <c r="G121" s="37"/>
      <c r="H121" s="37"/>
      <c r="I121" s="37"/>
      <c r="J121" s="37"/>
      <c r="K121" s="37"/>
      <c r="L121" s="37"/>
      <c r="M121" s="37">
        <f t="shared" si="57"/>
        <v>0</v>
      </c>
      <c r="N121" s="37">
        <f>SUM(M121,D121)</f>
        <v>0</v>
      </c>
      <c r="P121" s="35"/>
    </row>
    <row r="122" spans="1:16" ht="15.95" customHeight="1" x14ac:dyDescent="0.15">
      <c r="A122" s="13"/>
      <c r="B122" s="19"/>
      <c r="C122" s="15" t="s">
        <v>19</v>
      </c>
      <c r="D122" s="38" t="s">
        <v>20</v>
      </c>
      <c r="E122" s="38">
        <f t="shared" ref="E122:L122" si="63">IF($M121=0,0,E121/$M121%)</f>
        <v>0</v>
      </c>
      <c r="F122" s="38">
        <f t="shared" si="63"/>
        <v>0</v>
      </c>
      <c r="G122" s="38">
        <f t="shared" si="63"/>
        <v>0</v>
      </c>
      <c r="H122" s="38">
        <f t="shared" si="63"/>
        <v>0</v>
      </c>
      <c r="I122" s="38">
        <f t="shared" si="63"/>
        <v>0</v>
      </c>
      <c r="J122" s="38">
        <f t="shared" si="63"/>
        <v>0</v>
      </c>
      <c r="K122" s="38">
        <f t="shared" si="63"/>
        <v>0</v>
      </c>
      <c r="L122" s="38">
        <f t="shared" si="63"/>
        <v>0</v>
      </c>
      <c r="M122" s="37">
        <f t="shared" si="57"/>
        <v>0</v>
      </c>
      <c r="N122" s="38" t="s">
        <v>20</v>
      </c>
      <c r="P122" s="35"/>
    </row>
    <row r="123" spans="1:16" ht="15.95" customHeight="1" x14ac:dyDescent="0.15">
      <c r="A123" s="17"/>
      <c r="B123" s="18" t="s">
        <v>78</v>
      </c>
      <c r="C123" s="11" t="s">
        <v>18</v>
      </c>
      <c r="D123" s="37">
        <v>0</v>
      </c>
      <c r="E123" s="37"/>
      <c r="F123" s="37"/>
      <c r="G123" s="37"/>
      <c r="H123" s="37"/>
      <c r="I123" s="37"/>
      <c r="J123" s="37"/>
      <c r="K123" s="37"/>
      <c r="L123" s="37"/>
      <c r="M123" s="37">
        <f t="shared" si="57"/>
        <v>0</v>
      </c>
      <c r="N123" s="37">
        <f>SUM(M123,D123)</f>
        <v>0</v>
      </c>
      <c r="P123" s="35"/>
    </row>
    <row r="124" spans="1:16" ht="15.95" customHeight="1" x14ac:dyDescent="0.15">
      <c r="A124" s="13"/>
      <c r="B124" s="19"/>
      <c r="C124" s="15" t="s">
        <v>19</v>
      </c>
      <c r="D124" s="38" t="s">
        <v>20</v>
      </c>
      <c r="E124" s="38">
        <f t="shared" ref="E124:L124" si="64">IF($M123=0,0,E123/$M123%)</f>
        <v>0</v>
      </c>
      <c r="F124" s="38">
        <f t="shared" si="64"/>
        <v>0</v>
      </c>
      <c r="G124" s="38">
        <f t="shared" si="64"/>
        <v>0</v>
      </c>
      <c r="H124" s="38">
        <f t="shared" si="64"/>
        <v>0</v>
      </c>
      <c r="I124" s="38">
        <f t="shared" si="64"/>
        <v>0</v>
      </c>
      <c r="J124" s="38">
        <f t="shared" si="64"/>
        <v>0</v>
      </c>
      <c r="K124" s="38">
        <f t="shared" si="64"/>
        <v>0</v>
      </c>
      <c r="L124" s="38">
        <f t="shared" si="64"/>
        <v>0</v>
      </c>
      <c r="M124" s="37">
        <f t="shared" si="57"/>
        <v>0</v>
      </c>
      <c r="N124" s="38" t="s">
        <v>20</v>
      </c>
      <c r="P124" s="35"/>
    </row>
    <row r="125" spans="1:16" ht="15.95" customHeight="1" x14ac:dyDescent="0.15">
      <c r="A125" s="17"/>
      <c r="B125" s="18" t="s">
        <v>79</v>
      </c>
      <c r="C125" s="11" t="s">
        <v>18</v>
      </c>
      <c r="D125" s="37">
        <v>0</v>
      </c>
      <c r="E125" s="37"/>
      <c r="F125" s="37"/>
      <c r="G125" s="37"/>
      <c r="H125" s="37"/>
      <c r="I125" s="37"/>
      <c r="J125" s="37"/>
      <c r="K125" s="37"/>
      <c r="L125" s="37"/>
      <c r="M125" s="37">
        <f t="shared" si="57"/>
        <v>0</v>
      </c>
      <c r="N125" s="37">
        <f>SUM(M125,D125)</f>
        <v>0</v>
      </c>
      <c r="P125" s="35"/>
    </row>
    <row r="126" spans="1:16" ht="15.95" customHeight="1" x14ac:dyDescent="0.15">
      <c r="A126" s="13"/>
      <c r="B126" s="19"/>
      <c r="C126" s="15" t="s">
        <v>19</v>
      </c>
      <c r="D126" s="38" t="s">
        <v>20</v>
      </c>
      <c r="E126" s="38">
        <f t="shared" ref="E126:L126" si="65">IF($M125=0,0,E125/$M125%)</f>
        <v>0</v>
      </c>
      <c r="F126" s="38">
        <f t="shared" si="65"/>
        <v>0</v>
      </c>
      <c r="G126" s="38">
        <f t="shared" si="65"/>
        <v>0</v>
      </c>
      <c r="H126" s="38">
        <f t="shared" si="65"/>
        <v>0</v>
      </c>
      <c r="I126" s="38">
        <f t="shared" si="65"/>
        <v>0</v>
      </c>
      <c r="J126" s="38">
        <f t="shared" si="65"/>
        <v>0</v>
      </c>
      <c r="K126" s="38">
        <f t="shared" si="65"/>
        <v>0</v>
      </c>
      <c r="L126" s="38">
        <f t="shared" si="65"/>
        <v>0</v>
      </c>
      <c r="M126" s="37">
        <f t="shared" si="57"/>
        <v>0</v>
      </c>
      <c r="N126" s="38" t="s">
        <v>20</v>
      </c>
      <c r="P126" s="35"/>
    </row>
    <row r="127" spans="1:16" ht="15.75" customHeight="1" x14ac:dyDescent="0.15">
      <c r="A127" s="17"/>
      <c r="B127" s="18" t="s">
        <v>80</v>
      </c>
      <c r="C127" s="11" t="s">
        <v>18</v>
      </c>
      <c r="D127" s="37">
        <v>0</v>
      </c>
      <c r="E127" s="37"/>
      <c r="F127" s="37"/>
      <c r="G127" s="37"/>
      <c r="H127" s="37"/>
      <c r="I127" s="37"/>
      <c r="J127" s="37"/>
      <c r="K127" s="37"/>
      <c r="L127" s="37"/>
      <c r="M127" s="37">
        <f t="shared" si="57"/>
        <v>0</v>
      </c>
      <c r="N127" s="37">
        <f>SUM(M127,D127)</f>
        <v>0</v>
      </c>
      <c r="P127" s="35"/>
    </row>
    <row r="128" spans="1:16" ht="15.75" customHeight="1" x14ac:dyDescent="0.15">
      <c r="A128" s="13"/>
      <c r="B128" s="19"/>
      <c r="C128" s="15" t="s">
        <v>19</v>
      </c>
      <c r="D128" s="38" t="s">
        <v>20</v>
      </c>
      <c r="E128" s="38">
        <f t="shared" ref="E128:L128" si="66">IF($M127=0,0,E127/$M127%)</f>
        <v>0</v>
      </c>
      <c r="F128" s="38">
        <f t="shared" si="66"/>
        <v>0</v>
      </c>
      <c r="G128" s="38">
        <f t="shared" si="66"/>
        <v>0</v>
      </c>
      <c r="H128" s="38">
        <f t="shared" si="66"/>
        <v>0</v>
      </c>
      <c r="I128" s="38">
        <f t="shared" si="66"/>
        <v>0</v>
      </c>
      <c r="J128" s="38">
        <f t="shared" si="66"/>
        <v>0</v>
      </c>
      <c r="K128" s="38">
        <f t="shared" si="66"/>
        <v>0</v>
      </c>
      <c r="L128" s="38">
        <f t="shared" si="66"/>
        <v>0</v>
      </c>
      <c r="M128" s="37">
        <f t="shared" si="57"/>
        <v>0</v>
      </c>
      <c r="N128" s="38" t="s">
        <v>20</v>
      </c>
      <c r="P128" s="35"/>
    </row>
    <row r="129" spans="1:16" ht="15.75" customHeight="1" x14ac:dyDescent="0.15">
      <c r="A129" s="9" t="s">
        <v>81</v>
      </c>
      <c r="B129" s="10"/>
      <c r="C129" s="11" t="s">
        <v>18</v>
      </c>
      <c r="D129" s="37">
        <v>0</v>
      </c>
      <c r="E129" s="37"/>
      <c r="F129" s="37"/>
      <c r="G129" s="37"/>
      <c r="H129" s="37"/>
      <c r="I129" s="37"/>
      <c r="J129" s="37"/>
      <c r="K129" s="37"/>
      <c r="L129" s="37"/>
      <c r="M129" s="37">
        <f t="shared" si="57"/>
        <v>0</v>
      </c>
      <c r="N129" s="37">
        <f>SUM(M129,D129)</f>
        <v>0</v>
      </c>
      <c r="P129" s="35"/>
    </row>
    <row r="130" spans="1:16" ht="15.75" customHeight="1" x14ac:dyDescent="0.15">
      <c r="A130" s="21"/>
      <c r="B130" s="14"/>
      <c r="C130" s="15" t="s">
        <v>19</v>
      </c>
      <c r="D130" s="38" t="s">
        <v>20</v>
      </c>
      <c r="E130" s="38">
        <f t="shared" ref="E130:L130" si="67">IF($M129=0,0,E129/$M129%)</f>
        <v>0</v>
      </c>
      <c r="F130" s="38">
        <f t="shared" si="67"/>
        <v>0</v>
      </c>
      <c r="G130" s="38">
        <f t="shared" si="67"/>
        <v>0</v>
      </c>
      <c r="H130" s="38">
        <f t="shared" si="67"/>
        <v>0</v>
      </c>
      <c r="I130" s="38">
        <f t="shared" si="67"/>
        <v>0</v>
      </c>
      <c r="J130" s="38">
        <f t="shared" si="67"/>
        <v>0</v>
      </c>
      <c r="K130" s="38">
        <f t="shared" si="67"/>
        <v>0</v>
      </c>
      <c r="L130" s="38">
        <f t="shared" si="67"/>
        <v>0</v>
      </c>
      <c r="M130" s="37">
        <f t="shared" si="57"/>
        <v>0</v>
      </c>
      <c r="N130" s="38" t="s">
        <v>20</v>
      </c>
      <c r="P130" s="35"/>
    </row>
    <row r="131" spans="1:16" ht="15.75" customHeight="1" x14ac:dyDescent="0.15">
      <c r="A131" s="9" t="s">
        <v>82</v>
      </c>
      <c r="B131" s="10"/>
      <c r="C131" s="11" t="s">
        <v>18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>
        <f t="shared" si="57"/>
        <v>0</v>
      </c>
      <c r="N131" s="37">
        <f>SUM(M131,D131)</f>
        <v>0</v>
      </c>
      <c r="P131" s="35"/>
    </row>
    <row r="132" spans="1:16" ht="15.75" customHeight="1" x14ac:dyDescent="0.15">
      <c r="A132" s="21"/>
      <c r="B132" s="14"/>
      <c r="C132" s="15" t="s">
        <v>19</v>
      </c>
      <c r="D132" s="37"/>
      <c r="E132" s="38"/>
      <c r="F132" s="38"/>
      <c r="G132" s="38"/>
      <c r="H132" s="38"/>
      <c r="I132" s="38"/>
      <c r="J132" s="38"/>
      <c r="K132" s="38"/>
      <c r="L132" s="38"/>
      <c r="M132" s="37">
        <f t="shared" si="57"/>
        <v>0</v>
      </c>
      <c r="N132" s="37">
        <f>SUM(M132,D132)</f>
        <v>0</v>
      </c>
      <c r="P132" s="35"/>
    </row>
    <row r="133" spans="1:16" ht="15.95" customHeight="1" x14ac:dyDescent="0.15">
      <c r="A133" s="22" t="s">
        <v>83</v>
      </c>
      <c r="B133" s="23"/>
      <c r="C133" s="11" t="s">
        <v>18</v>
      </c>
      <c r="D133" s="37">
        <f t="shared" ref="D133:L133" si="68">SUM(D129,D109,D107,D81,D17,D7)</f>
        <v>12220.7</v>
      </c>
      <c r="E133" s="37">
        <f t="shared" si="68"/>
        <v>141.19999999999999</v>
      </c>
      <c r="F133" s="37">
        <f t="shared" si="68"/>
        <v>0</v>
      </c>
      <c r="G133" s="37">
        <f t="shared" si="68"/>
        <v>1041.0999999999999</v>
      </c>
      <c r="H133" s="37">
        <f t="shared" si="68"/>
        <v>90</v>
      </c>
      <c r="I133" s="37">
        <f t="shared" si="68"/>
        <v>525.69999999999993</v>
      </c>
      <c r="J133" s="37">
        <f t="shared" si="68"/>
        <v>0</v>
      </c>
      <c r="K133" s="37">
        <f t="shared" si="68"/>
        <v>0</v>
      </c>
      <c r="L133" s="37">
        <f t="shared" si="68"/>
        <v>0</v>
      </c>
      <c r="M133" s="37">
        <f t="shared" si="57"/>
        <v>1798</v>
      </c>
      <c r="N133" s="37">
        <f>SUM(M133,D133)</f>
        <v>14018.7</v>
      </c>
      <c r="P133" s="35"/>
    </row>
    <row r="134" spans="1:16" ht="15.95" customHeight="1" x14ac:dyDescent="0.15">
      <c r="A134" s="21"/>
      <c r="B134" s="14"/>
      <c r="C134" s="15" t="s">
        <v>19</v>
      </c>
      <c r="D134" s="38" t="s">
        <v>20</v>
      </c>
      <c r="E134" s="38">
        <f t="shared" ref="E134:L134" si="69">IF($M133=0,0,E133/$M133%)</f>
        <v>7.8531701890989982</v>
      </c>
      <c r="F134" s="38">
        <f t="shared" si="69"/>
        <v>0</v>
      </c>
      <c r="G134" s="38">
        <f t="shared" si="69"/>
        <v>57.903225806451609</v>
      </c>
      <c r="H134" s="38">
        <f t="shared" si="69"/>
        <v>5.0055617352614012</v>
      </c>
      <c r="I134" s="38">
        <f t="shared" si="69"/>
        <v>29.238042269187982</v>
      </c>
      <c r="J134" s="38">
        <f t="shared" si="69"/>
        <v>0</v>
      </c>
      <c r="K134" s="38">
        <f t="shared" si="69"/>
        <v>0</v>
      </c>
      <c r="L134" s="38">
        <f t="shared" si="69"/>
        <v>0</v>
      </c>
      <c r="M134" s="37">
        <f t="shared" si="57"/>
        <v>99.999999999999986</v>
      </c>
      <c r="N134" s="38" t="s">
        <v>20</v>
      </c>
      <c r="P134" s="35"/>
    </row>
    <row r="135" spans="1:16" ht="15.95" customHeight="1" x14ac:dyDescent="0.15">
      <c r="A135" s="9" t="s">
        <v>84</v>
      </c>
      <c r="B135" s="10"/>
      <c r="C135" s="11" t="s">
        <v>18</v>
      </c>
      <c r="D135" s="37">
        <v>89.7</v>
      </c>
      <c r="E135" s="37">
        <v>0</v>
      </c>
      <c r="F135" s="37">
        <v>0</v>
      </c>
      <c r="G135" s="37">
        <v>237.9</v>
      </c>
      <c r="H135" s="37">
        <v>1.9</v>
      </c>
      <c r="I135" s="37">
        <v>48.3</v>
      </c>
      <c r="J135" s="37">
        <v>0</v>
      </c>
      <c r="K135" s="37">
        <v>0</v>
      </c>
      <c r="L135" s="37">
        <v>0</v>
      </c>
      <c r="M135" s="37">
        <f t="shared" si="57"/>
        <v>288.10000000000002</v>
      </c>
      <c r="N135" s="37">
        <f>SUM(M135,D135)</f>
        <v>377.8</v>
      </c>
      <c r="P135" s="35"/>
    </row>
    <row r="136" spans="1:16" ht="15.95" customHeight="1" x14ac:dyDescent="0.15">
      <c r="A136" s="21" t="s">
        <v>85</v>
      </c>
      <c r="B136" s="24"/>
      <c r="C136" s="15" t="s">
        <v>19</v>
      </c>
      <c r="D136" s="38" t="s">
        <v>20</v>
      </c>
      <c r="E136" s="38">
        <f t="shared" ref="E136:L136" si="70">IF($M135=0,0,E135/$M135%)</f>
        <v>0</v>
      </c>
      <c r="F136" s="38">
        <f t="shared" si="70"/>
        <v>0</v>
      </c>
      <c r="G136" s="38">
        <f t="shared" si="70"/>
        <v>82.575494619923631</v>
      </c>
      <c r="H136" s="38">
        <f t="shared" si="70"/>
        <v>0.65949323151683437</v>
      </c>
      <c r="I136" s="38">
        <f t="shared" si="70"/>
        <v>16.765012148559524</v>
      </c>
      <c r="J136" s="38">
        <f t="shared" si="70"/>
        <v>0</v>
      </c>
      <c r="K136" s="38">
        <f t="shared" si="70"/>
        <v>0</v>
      </c>
      <c r="L136" s="38">
        <f t="shared" si="70"/>
        <v>0</v>
      </c>
      <c r="M136" s="37">
        <f t="shared" si="57"/>
        <v>99.999999999999986</v>
      </c>
      <c r="N136" s="38" t="s">
        <v>20</v>
      </c>
      <c r="P136" s="35"/>
    </row>
    <row r="140" spans="1:16" ht="15.95" customHeight="1" x14ac:dyDescent="0.15">
      <c r="J140" s="25"/>
    </row>
  </sheetData>
  <phoneticPr fontId="3"/>
  <printOptions horizontalCentered="1"/>
  <pageMargins left="0.59055118110236227" right="0.51181102362204722" top="0.78740157480314965" bottom="0.78740157480314965" header="0.51181102362204722" footer="0.43307086614173229"/>
  <pageSetup paperSize="9" scale="50" firstPageNumber="207" fitToHeight="2" orientation="portrait" useFirstPageNumber="1" r:id="rId1"/>
  <headerFooter alignWithMargins="0"/>
  <rowBreaks count="1" manualBreakCount="1"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28</vt:i4>
      </vt:variant>
    </vt:vector>
  </HeadingPairs>
  <TitlesOfParts>
    <vt:vector size="42" baseType="lpstr">
      <vt:lpstr>全道3</vt:lpstr>
      <vt:lpstr>空知3</vt:lpstr>
      <vt:lpstr>石狩3</vt:lpstr>
      <vt:lpstr>後志3</vt:lpstr>
      <vt:lpstr>胆振3</vt:lpstr>
      <vt:lpstr>日高3</vt:lpstr>
      <vt:lpstr>渡島・檜山3</vt:lpstr>
      <vt:lpstr>上川3</vt:lpstr>
      <vt:lpstr>留萌3</vt:lpstr>
      <vt:lpstr>宗谷3</vt:lpstr>
      <vt:lpstr>オホーツク3</vt:lpstr>
      <vt:lpstr>十勝3</vt:lpstr>
      <vt:lpstr>釧路3</vt:lpstr>
      <vt:lpstr>根室3</vt:lpstr>
      <vt:lpstr>オホーツク3!Print_Area</vt:lpstr>
      <vt:lpstr>空知3!Print_Area</vt:lpstr>
      <vt:lpstr>釧路3!Print_Area</vt:lpstr>
      <vt:lpstr>後志3!Print_Area</vt:lpstr>
      <vt:lpstr>根室3!Print_Area</vt:lpstr>
      <vt:lpstr>宗谷3!Print_Area</vt:lpstr>
      <vt:lpstr>十勝3!Print_Area</vt:lpstr>
      <vt:lpstr>上川3!Print_Area</vt:lpstr>
      <vt:lpstr>石狩3!Print_Area</vt:lpstr>
      <vt:lpstr>全道3!Print_Area</vt:lpstr>
      <vt:lpstr>胆振3!Print_Area</vt:lpstr>
      <vt:lpstr>渡島・檜山3!Print_Area</vt:lpstr>
      <vt:lpstr>日高3!Print_Area</vt:lpstr>
      <vt:lpstr>留萌3!Print_Area</vt:lpstr>
      <vt:lpstr>オホーツク3!Print_Titles</vt:lpstr>
      <vt:lpstr>空知3!Print_Titles</vt:lpstr>
      <vt:lpstr>釧路3!Print_Titles</vt:lpstr>
      <vt:lpstr>後志3!Print_Titles</vt:lpstr>
      <vt:lpstr>根室3!Print_Titles</vt:lpstr>
      <vt:lpstr>宗谷3!Print_Titles</vt:lpstr>
      <vt:lpstr>十勝3!Print_Titles</vt:lpstr>
      <vt:lpstr>上川3!Print_Titles</vt:lpstr>
      <vt:lpstr>石狩3!Print_Titles</vt:lpstr>
      <vt:lpstr>全道3!Print_Titles</vt:lpstr>
      <vt:lpstr>胆振3!Print_Titles</vt:lpstr>
      <vt:lpstr>渡島・檜山3!Print_Titles</vt:lpstr>
      <vt:lpstr>日高3!Print_Titles</vt:lpstr>
      <vt:lpstr>留萌3!Print_Titles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2023-04-10T07:39:31Z</dcterms:created>
  <dcterms:modified xsi:type="dcterms:W3CDTF">2023-04-10T07:40:15Z</dcterms:modified>
</cp:coreProperties>
</file>